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年度工作文件\2020年项目建设\甘肃省农业农村厅 甘肃省财政厅 关于印发《甘肃省2020年度生猪养殖企业贷款贴息项目实施方案》的通知\甘肃省2020年度生猪贷款贴息公示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32" i="1" l="1"/>
  <c r="G32" i="1"/>
  <c r="A4" i="1"/>
  <c r="A5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  <c r="L32" i="1" l="1"/>
  <c r="A7" i="1"/>
  <c r="A8" i="1" l="1"/>
  <c r="A10" i="1" s="1"/>
  <c r="A12" i="1" l="1"/>
  <c r="A14" i="1"/>
  <c r="A17" i="1" l="1"/>
  <c r="A18" i="1" s="1"/>
  <c r="A21" i="1" s="1"/>
  <c r="A23" i="1" l="1"/>
  <c r="A28" i="1" s="1"/>
  <c r="A29" i="1" s="1"/>
  <c r="A31" i="1" s="1"/>
</calcChain>
</file>

<file path=xl/sharedStrings.xml><?xml version="1.0" encoding="utf-8"?>
<sst xmlns="http://schemas.openxmlformats.org/spreadsheetml/2006/main" count="159" uniqueCount="69">
  <si>
    <t>序号</t>
  </si>
  <si>
    <t>市州</t>
  </si>
  <si>
    <t>县区</t>
  </si>
  <si>
    <t>乡镇</t>
  </si>
  <si>
    <t>企业名称</t>
  </si>
  <si>
    <t>贷款银行</t>
  </si>
  <si>
    <t>贷款金额  （万元）</t>
  </si>
  <si>
    <t>放款日期</t>
  </si>
  <si>
    <t>到期日期</t>
  </si>
  <si>
    <t>贴息时间（起）</t>
  </si>
  <si>
    <t>贴息时间（止）</t>
  </si>
  <si>
    <t>实际贴息天数（天）</t>
  </si>
  <si>
    <t>贴息比例</t>
  </si>
  <si>
    <t>贴息金额（万元）</t>
  </si>
  <si>
    <t>小计</t>
  </si>
  <si>
    <t>备注</t>
  </si>
  <si>
    <t>张掖市</t>
  </si>
  <si>
    <t>山丹县</t>
  </si>
  <si>
    <t>陈户镇</t>
  </si>
  <si>
    <t>山丹县恒丰养殖有限责任公司</t>
  </si>
  <si>
    <t>甘肃山丹农村商业银行股份有限公司陈户支行</t>
  </si>
  <si>
    <t>清泉镇</t>
  </si>
  <si>
    <t>山丹县樊超家庭农场</t>
  </si>
  <si>
    <t>山丹农村商业银行股份有限公司南湖支行</t>
  </si>
  <si>
    <t>位奇镇</t>
  </si>
  <si>
    <t>山丹县赵会邦家庭农场</t>
  </si>
  <si>
    <t>甘肃山丹农村商业银行位奇支行</t>
  </si>
  <si>
    <t>甘州区</t>
  </si>
  <si>
    <t>沙井镇</t>
  </si>
  <si>
    <t>张掖市富林农牧发展有限公司</t>
  </si>
  <si>
    <t>中国邮政储蓄银行股份有限公司皋兰县支行</t>
  </si>
  <si>
    <t>张掖农村商业银行股份有限公司沙井支行</t>
  </si>
  <si>
    <t>碱滩镇</t>
  </si>
  <si>
    <t>张掖市甘州区自兴养殖农民专业合作社</t>
  </si>
  <si>
    <t>张掖农村商业银行股份有限公司碱滩支行</t>
  </si>
  <si>
    <t>党寨镇</t>
  </si>
  <si>
    <t>张掖市金园种猪有限责任公司</t>
  </si>
  <si>
    <t>中国工商银行股份有限公司张掖甘州支行</t>
  </si>
  <si>
    <t>大满镇</t>
  </si>
  <si>
    <t>张掖市铧塬农牧有限责任公司</t>
  </si>
  <si>
    <t>张掖农村商业银行股份有限公司</t>
  </si>
  <si>
    <t>中国邮政储蓄银行股份有限公司兰州市分行</t>
  </si>
  <si>
    <t>高台县</t>
  </si>
  <si>
    <t>南华镇</t>
  </si>
  <si>
    <t>高台县龙兴生态农牧农民专业合作社</t>
  </si>
  <si>
    <t>甘肃高台农村合作银行南华支行</t>
  </si>
  <si>
    <t>巷道镇</t>
  </si>
  <si>
    <t>高台县玉新综合养殖场</t>
  </si>
  <si>
    <t>甘肃高台农村商业银行股份有限公司</t>
  </si>
  <si>
    <t>中国邮政储蓄银行股份有限公司张掖市分行</t>
  </si>
  <si>
    <t>合黎镇</t>
  </si>
  <si>
    <t>高台县六禾生态农牧发展有限公司</t>
  </si>
  <si>
    <t>甘肃高台农村商业银行股份有限公司新区支行安居区分理处</t>
  </si>
  <si>
    <t>甘肃高台农村商业银行股份有限公司营业部</t>
  </si>
  <si>
    <t>临泽县</t>
  </si>
  <si>
    <t>平川镇</t>
  </si>
  <si>
    <t>临泽县银鑫农牧有限责任公司</t>
  </si>
  <si>
    <t>甘肃临泽农村商业银行股份有限公司</t>
  </si>
  <si>
    <t>新华镇</t>
  </si>
  <si>
    <t>临泽县银先种猪场</t>
  </si>
  <si>
    <t>倪家营镇</t>
  </si>
  <si>
    <t>临泽县德福标准化生猪养殖专业合作社</t>
  </si>
  <si>
    <t>民乐县</t>
  </si>
  <si>
    <t>六坝镇</t>
  </si>
  <si>
    <t>张掖祁连雪域农牧科技有限责任公司</t>
  </si>
  <si>
    <t>中国光大银行</t>
  </si>
  <si>
    <t>张掖市2020年度第一期生猪养殖企业贷款贴息项目公示清单</t>
    <phoneticPr fontId="5" type="noConversion"/>
  </si>
  <si>
    <t>附件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</si>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</sst>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0.0000_);\(0.0000\)"/>
    <numFmt numFmtId="179" formatCode="0_);[Red]\(0\)"/>
    <numFmt numFmtId="180" formatCode="yyyy&quot;年&quot;m&quot;月&quot;d&quot;日&quot;;@"/>
    <numFmt numFmtId="181" formatCode="0.00_);\(0.00\)"/>
    <numFmt numFmtId="182" formatCode="yyyy&quot;年&quot;mm&quot;月&quot;dd&quot;日&quot;;@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181" fontId="1" fillId="2" borderId="0" xfId="0" applyNumberFormat="1" applyFont="1" applyFill="1" applyAlignment="1">
      <alignment horizontal="center" vertical="center" wrapText="1"/>
    </xf>
    <xf numFmtId="180" fontId="1" fillId="2" borderId="0" xfId="0" applyNumberFormat="1" applyFont="1" applyFill="1" applyAlignment="1">
      <alignment horizontal="center" vertical="center" wrapText="1"/>
    </xf>
    <xf numFmtId="179" fontId="1" fillId="2" borderId="0" xfId="0" applyNumberFormat="1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 wrapText="1"/>
    </xf>
    <xf numFmtId="182" fontId="1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70" zoomScaleNormal="70" workbookViewId="0">
      <selection activeCell="A2" sqref="A2:P2"/>
    </sheetView>
  </sheetViews>
  <sheetFormatPr defaultColWidth="9" defaultRowHeight="13.5" x14ac:dyDescent="0.15"/>
  <cols>
    <col min="1" max="1" width="8.125" style="1" customWidth="1"/>
    <col min="2" max="4" width="9" style="1"/>
    <col min="5" max="5" width="36.25" style="1" customWidth="1"/>
    <col min="6" max="6" width="36.875" style="1" customWidth="1"/>
    <col min="7" max="7" width="12.75" style="2" customWidth="1"/>
    <col min="8" max="9" width="15.625" style="3" customWidth="1"/>
    <col min="10" max="11" width="15.625" style="1" customWidth="1"/>
    <col min="12" max="12" width="11.75" style="4" customWidth="1"/>
    <col min="13" max="13" width="9.25" style="5" customWidth="1"/>
    <col min="14" max="14" width="10.75" style="6" customWidth="1"/>
    <col min="15" max="15" width="10.875" style="7" customWidth="1"/>
    <col min="16" max="16" width="12.375" style="1" customWidth="1"/>
    <col min="17" max="16384" width="9" style="1"/>
  </cols>
  <sheetData>
    <row r="1" spans="1:16" ht="33" customHeight="1" x14ac:dyDescent="0.15">
      <c r="A1" s="31" t="s">
        <v>67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48.95" customHeight="1" x14ac:dyDescent="0.15">
      <c r="A2" s="28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6.950000000000003" customHeight="1" x14ac:dyDescent="0.1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9" t="s">
        <v>6</v>
      </c>
      <c r="H3" s="10" t="s">
        <v>7</v>
      </c>
      <c r="I3" s="10" t="s">
        <v>8</v>
      </c>
      <c r="J3" s="8" t="s">
        <v>9</v>
      </c>
      <c r="K3" s="8" t="s">
        <v>10</v>
      </c>
      <c r="L3" s="14" t="s">
        <v>11</v>
      </c>
      <c r="M3" s="15" t="s">
        <v>12</v>
      </c>
      <c r="N3" s="16" t="s">
        <v>13</v>
      </c>
      <c r="O3" s="17" t="s">
        <v>14</v>
      </c>
      <c r="P3" s="8" t="s">
        <v>15</v>
      </c>
    </row>
    <row r="4" spans="1:16" ht="21.95" customHeight="1" x14ac:dyDescent="0.15">
      <c r="A4" s="29">
        <f>COUNT($A$3:A3)+1</f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9">
        <v>20</v>
      </c>
      <c r="H4" s="11">
        <v>44013</v>
      </c>
      <c r="I4" s="11">
        <v>44377</v>
      </c>
      <c r="J4" s="11">
        <v>44013</v>
      </c>
      <c r="K4" s="11">
        <v>44043</v>
      </c>
      <c r="L4" s="14">
        <f t="shared" ref="L4:L31" si="0">K4-J4+1</f>
        <v>31</v>
      </c>
      <c r="M4" s="15">
        <v>0.02</v>
      </c>
      <c r="N4" s="16">
        <f t="shared" ref="N4:N31" si="1">G4*M4/365*L4</f>
        <v>3.3972602739726035E-2</v>
      </c>
      <c r="O4" s="17">
        <v>0.03</v>
      </c>
      <c r="P4" s="8"/>
    </row>
    <row r="5" spans="1:16" ht="21.95" customHeight="1" x14ac:dyDescent="0.15">
      <c r="A5" s="30">
        <f>COUNT($A$3:A4)+1</f>
        <v>2</v>
      </c>
      <c r="B5" s="8" t="s">
        <v>16</v>
      </c>
      <c r="C5" s="8" t="s">
        <v>17</v>
      </c>
      <c r="D5" s="8" t="s">
        <v>21</v>
      </c>
      <c r="E5" s="8" t="s">
        <v>22</v>
      </c>
      <c r="F5" s="8" t="s">
        <v>23</v>
      </c>
      <c r="G5" s="9">
        <v>15</v>
      </c>
      <c r="H5" s="11">
        <v>43760</v>
      </c>
      <c r="I5" s="11">
        <v>44125</v>
      </c>
      <c r="J5" s="11">
        <v>43831</v>
      </c>
      <c r="K5" s="11">
        <v>44043</v>
      </c>
      <c r="L5" s="14">
        <f t="shared" si="0"/>
        <v>213</v>
      </c>
      <c r="M5" s="15">
        <v>0.02</v>
      </c>
      <c r="N5" s="16">
        <f t="shared" si="1"/>
        <v>0.17506849315068493</v>
      </c>
      <c r="O5" s="25">
        <v>0.49</v>
      </c>
      <c r="P5" s="8"/>
    </row>
    <row r="6" spans="1:16" ht="21.95" customHeight="1" x14ac:dyDescent="0.15">
      <c r="A6" s="24"/>
      <c r="B6" s="8" t="s">
        <v>16</v>
      </c>
      <c r="C6" s="8" t="s">
        <v>17</v>
      </c>
      <c r="D6" s="8" t="s">
        <v>21</v>
      </c>
      <c r="E6" s="8" t="s">
        <v>22</v>
      </c>
      <c r="F6" s="8" t="s">
        <v>23</v>
      </c>
      <c r="G6" s="9">
        <v>35</v>
      </c>
      <c r="H6" s="11">
        <v>43881</v>
      </c>
      <c r="I6" s="11">
        <v>44246</v>
      </c>
      <c r="J6" s="11">
        <v>43881</v>
      </c>
      <c r="K6" s="11">
        <v>44043</v>
      </c>
      <c r="L6" s="14">
        <f t="shared" si="0"/>
        <v>163</v>
      </c>
      <c r="M6" s="15">
        <v>0.02</v>
      </c>
      <c r="N6" s="16">
        <f t="shared" si="1"/>
        <v>0.31260273972602742</v>
      </c>
      <c r="O6" s="27"/>
      <c r="P6" s="8"/>
    </row>
    <row r="7" spans="1:16" ht="21.95" customHeight="1" x14ac:dyDescent="0.15">
      <c r="A7" s="29">
        <f>COUNT($A$3:A6)+1</f>
        <v>3</v>
      </c>
      <c r="B7" s="8" t="s">
        <v>16</v>
      </c>
      <c r="C7" s="8" t="s">
        <v>17</v>
      </c>
      <c r="D7" s="8" t="s">
        <v>24</v>
      </c>
      <c r="E7" s="8" t="s">
        <v>25</v>
      </c>
      <c r="F7" s="8" t="s">
        <v>26</v>
      </c>
      <c r="G7" s="9">
        <v>20</v>
      </c>
      <c r="H7" s="11">
        <v>43907</v>
      </c>
      <c r="I7" s="11">
        <v>44271</v>
      </c>
      <c r="J7" s="11">
        <v>43907</v>
      </c>
      <c r="K7" s="11">
        <v>44043</v>
      </c>
      <c r="L7" s="14">
        <f t="shared" si="0"/>
        <v>137</v>
      </c>
      <c r="M7" s="15">
        <v>0.02</v>
      </c>
      <c r="N7" s="16">
        <f t="shared" si="1"/>
        <v>0.15013698630136987</v>
      </c>
      <c r="O7" s="17">
        <v>0.15</v>
      </c>
      <c r="P7" s="8"/>
    </row>
    <row r="8" spans="1:16" ht="21.95" customHeight="1" x14ac:dyDescent="0.15">
      <c r="A8" s="30">
        <f>COUNT($A$3:A7)+1</f>
        <v>4</v>
      </c>
      <c r="B8" s="8" t="s">
        <v>16</v>
      </c>
      <c r="C8" s="8" t="s">
        <v>27</v>
      </c>
      <c r="D8" s="8" t="s">
        <v>28</v>
      </c>
      <c r="E8" s="8" t="s">
        <v>29</v>
      </c>
      <c r="F8" s="8" t="s">
        <v>30</v>
      </c>
      <c r="G8" s="9">
        <v>100</v>
      </c>
      <c r="H8" s="11">
        <v>43798</v>
      </c>
      <c r="I8" s="11">
        <v>43980</v>
      </c>
      <c r="J8" s="11">
        <v>43831</v>
      </c>
      <c r="K8" s="11">
        <v>43934</v>
      </c>
      <c r="L8" s="14">
        <f t="shared" si="0"/>
        <v>104</v>
      </c>
      <c r="M8" s="15">
        <v>0.02</v>
      </c>
      <c r="N8" s="16">
        <f t="shared" si="1"/>
        <v>0.56986301369863013</v>
      </c>
      <c r="O8" s="25">
        <v>0.73</v>
      </c>
      <c r="P8" s="8"/>
    </row>
    <row r="9" spans="1:16" ht="21.95" customHeight="1" x14ac:dyDescent="0.15">
      <c r="A9" s="24"/>
      <c r="B9" s="8" t="s">
        <v>16</v>
      </c>
      <c r="C9" s="8" t="s">
        <v>27</v>
      </c>
      <c r="D9" s="8" t="s">
        <v>28</v>
      </c>
      <c r="E9" s="8" t="s">
        <v>29</v>
      </c>
      <c r="F9" s="8" t="s">
        <v>31</v>
      </c>
      <c r="G9" s="9">
        <v>35</v>
      </c>
      <c r="H9" s="11">
        <v>43960</v>
      </c>
      <c r="I9" s="11">
        <v>44324</v>
      </c>
      <c r="J9" s="11">
        <v>43960</v>
      </c>
      <c r="K9" s="11">
        <v>44043</v>
      </c>
      <c r="L9" s="14">
        <f t="shared" si="0"/>
        <v>84</v>
      </c>
      <c r="M9" s="15">
        <v>0.02</v>
      </c>
      <c r="N9" s="16">
        <f t="shared" si="1"/>
        <v>0.16109589041095893</v>
      </c>
      <c r="O9" s="27"/>
      <c r="P9" s="8"/>
    </row>
    <row r="10" spans="1:16" ht="21.95" customHeight="1" x14ac:dyDescent="0.15">
      <c r="A10" s="30">
        <f>COUNT($A$3:A9)+1</f>
        <v>5</v>
      </c>
      <c r="B10" s="8" t="s">
        <v>16</v>
      </c>
      <c r="C10" s="8" t="s">
        <v>27</v>
      </c>
      <c r="D10" s="8" t="s">
        <v>32</v>
      </c>
      <c r="E10" s="8" t="s">
        <v>33</v>
      </c>
      <c r="F10" s="8" t="s">
        <v>34</v>
      </c>
      <c r="G10" s="9">
        <v>50</v>
      </c>
      <c r="H10" s="11">
        <v>43976</v>
      </c>
      <c r="I10" s="11">
        <v>44340</v>
      </c>
      <c r="J10" s="11">
        <v>43976</v>
      </c>
      <c r="K10" s="11">
        <v>44043</v>
      </c>
      <c r="L10" s="14">
        <f t="shared" si="0"/>
        <v>68</v>
      </c>
      <c r="M10" s="15">
        <v>0.02</v>
      </c>
      <c r="N10" s="16">
        <f t="shared" si="1"/>
        <v>0.18630136986301371</v>
      </c>
      <c r="O10" s="25">
        <v>0.31</v>
      </c>
      <c r="P10" s="8"/>
    </row>
    <row r="11" spans="1:16" ht="21.95" customHeight="1" x14ac:dyDescent="0.15">
      <c r="A11" s="24"/>
      <c r="B11" s="8" t="s">
        <v>16</v>
      </c>
      <c r="C11" s="8" t="s">
        <v>27</v>
      </c>
      <c r="D11" s="8" t="s">
        <v>32</v>
      </c>
      <c r="E11" s="8" t="s">
        <v>33</v>
      </c>
      <c r="F11" s="8" t="s">
        <v>34</v>
      </c>
      <c r="G11" s="9">
        <v>35</v>
      </c>
      <c r="H11" s="11">
        <v>43979</v>
      </c>
      <c r="I11" s="11">
        <v>44343</v>
      </c>
      <c r="J11" s="11">
        <v>43979</v>
      </c>
      <c r="K11" s="11">
        <v>44043</v>
      </c>
      <c r="L11" s="14">
        <f t="shared" si="0"/>
        <v>65</v>
      </c>
      <c r="M11" s="15">
        <v>0.02</v>
      </c>
      <c r="N11" s="16">
        <f t="shared" si="1"/>
        <v>0.12465753424657536</v>
      </c>
      <c r="O11" s="27"/>
      <c r="P11" s="8"/>
    </row>
    <row r="12" spans="1:16" ht="21.95" customHeight="1" x14ac:dyDescent="0.15">
      <c r="A12" s="30">
        <f>COUNT($A$3:A11)+1</f>
        <v>6</v>
      </c>
      <c r="B12" s="8" t="s">
        <v>16</v>
      </c>
      <c r="C12" s="8" t="s">
        <v>27</v>
      </c>
      <c r="D12" s="8" t="s">
        <v>35</v>
      </c>
      <c r="E12" s="8" t="s">
        <v>36</v>
      </c>
      <c r="F12" s="8" t="s">
        <v>37</v>
      </c>
      <c r="G12" s="9">
        <v>400</v>
      </c>
      <c r="H12" s="11">
        <v>43462</v>
      </c>
      <c r="I12" s="11">
        <v>43796</v>
      </c>
      <c r="J12" s="11">
        <v>43678</v>
      </c>
      <c r="K12" s="11">
        <v>43796</v>
      </c>
      <c r="L12" s="14">
        <f t="shared" si="0"/>
        <v>119</v>
      </c>
      <c r="M12" s="15">
        <v>0.02</v>
      </c>
      <c r="N12" s="16">
        <f t="shared" si="1"/>
        <v>2.6082191780821917</v>
      </c>
      <c r="O12" s="25">
        <v>7.4</v>
      </c>
      <c r="P12" s="8"/>
    </row>
    <row r="13" spans="1:16" ht="21.95" customHeight="1" x14ac:dyDescent="0.15">
      <c r="A13" s="24"/>
      <c r="B13" s="8" t="s">
        <v>16</v>
      </c>
      <c r="C13" s="8" t="s">
        <v>27</v>
      </c>
      <c r="D13" s="8" t="s">
        <v>35</v>
      </c>
      <c r="E13" s="8" t="s">
        <v>36</v>
      </c>
      <c r="F13" s="8" t="s">
        <v>37</v>
      </c>
      <c r="G13" s="9">
        <v>400</v>
      </c>
      <c r="H13" s="11">
        <v>43825</v>
      </c>
      <c r="I13" s="11">
        <v>44161</v>
      </c>
      <c r="J13" s="11">
        <v>43825</v>
      </c>
      <c r="K13" s="11">
        <v>44043</v>
      </c>
      <c r="L13" s="14">
        <f t="shared" si="0"/>
        <v>219</v>
      </c>
      <c r="M13" s="15">
        <v>0.02</v>
      </c>
      <c r="N13" s="16">
        <f t="shared" si="1"/>
        <v>4.8</v>
      </c>
      <c r="O13" s="27"/>
      <c r="P13" s="8"/>
    </row>
    <row r="14" spans="1:16" ht="21.95" customHeight="1" x14ac:dyDescent="0.15">
      <c r="A14" s="30">
        <f>COUNT($A$3:A13)+1</f>
        <v>7</v>
      </c>
      <c r="B14" s="8" t="s">
        <v>16</v>
      </c>
      <c r="C14" s="8" t="s">
        <v>27</v>
      </c>
      <c r="D14" s="8" t="s">
        <v>38</v>
      </c>
      <c r="E14" s="8" t="s">
        <v>39</v>
      </c>
      <c r="F14" s="8" t="s">
        <v>40</v>
      </c>
      <c r="G14" s="9">
        <v>30</v>
      </c>
      <c r="H14" s="11">
        <v>43571</v>
      </c>
      <c r="I14" s="11">
        <v>43936</v>
      </c>
      <c r="J14" s="11">
        <v>43678</v>
      </c>
      <c r="K14" s="11">
        <v>43929</v>
      </c>
      <c r="L14" s="14">
        <f t="shared" si="0"/>
        <v>252</v>
      </c>
      <c r="M14" s="15">
        <v>0.02</v>
      </c>
      <c r="N14" s="16">
        <f t="shared" si="1"/>
        <v>0.41424657534246573</v>
      </c>
      <c r="O14" s="25">
        <v>4.3899999999999997</v>
      </c>
      <c r="P14" s="8"/>
    </row>
    <row r="15" spans="1:16" ht="21.95" customHeight="1" x14ac:dyDescent="0.15">
      <c r="A15" s="23"/>
      <c r="B15" s="8" t="s">
        <v>16</v>
      </c>
      <c r="C15" s="8" t="s">
        <v>27</v>
      </c>
      <c r="D15" s="8" t="s">
        <v>38</v>
      </c>
      <c r="E15" s="8" t="s">
        <v>39</v>
      </c>
      <c r="F15" s="8" t="s">
        <v>41</v>
      </c>
      <c r="G15" s="9">
        <v>200</v>
      </c>
      <c r="H15" s="11">
        <v>43636</v>
      </c>
      <c r="I15" s="11">
        <v>43819</v>
      </c>
      <c r="J15" s="11">
        <v>43678</v>
      </c>
      <c r="K15" s="11">
        <v>43816</v>
      </c>
      <c r="L15" s="14">
        <f t="shared" si="0"/>
        <v>139</v>
      </c>
      <c r="M15" s="15">
        <v>0.02</v>
      </c>
      <c r="N15" s="16">
        <f t="shared" si="1"/>
        <v>1.5232876712328767</v>
      </c>
      <c r="O15" s="26"/>
      <c r="P15" s="8"/>
    </row>
    <row r="16" spans="1:16" ht="21.95" customHeight="1" x14ac:dyDescent="0.15">
      <c r="A16" s="24"/>
      <c r="B16" s="8" t="s">
        <v>16</v>
      </c>
      <c r="C16" s="8" t="s">
        <v>27</v>
      </c>
      <c r="D16" s="8" t="s">
        <v>38</v>
      </c>
      <c r="E16" s="8" t="s">
        <v>39</v>
      </c>
      <c r="F16" s="8" t="s">
        <v>41</v>
      </c>
      <c r="G16" s="9">
        <v>290</v>
      </c>
      <c r="H16" s="11">
        <v>43852</v>
      </c>
      <c r="I16" s="11">
        <v>44034</v>
      </c>
      <c r="J16" s="11">
        <v>43852</v>
      </c>
      <c r="K16" s="11">
        <v>43993</v>
      </c>
      <c r="L16" s="14">
        <f t="shared" si="0"/>
        <v>142</v>
      </c>
      <c r="M16" s="15">
        <v>0.02</v>
      </c>
      <c r="N16" s="16">
        <f t="shared" si="1"/>
        <v>2.2564383561643835</v>
      </c>
      <c r="O16" s="27"/>
      <c r="P16" s="8"/>
    </row>
    <row r="17" spans="1:16" ht="21.95" customHeight="1" x14ac:dyDescent="0.15">
      <c r="A17" s="29">
        <f>COUNT($A$3:A16)+1</f>
        <v>8</v>
      </c>
      <c r="B17" s="8" t="s">
        <v>16</v>
      </c>
      <c r="C17" s="8" t="s">
        <v>42</v>
      </c>
      <c r="D17" s="8" t="s">
        <v>43</v>
      </c>
      <c r="E17" s="8" t="s">
        <v>44</v>
      </c>
      <c r="F17" s="8" t="s">
        <v>45</v>
      </c>
      <c r="G17" s="9">
        <v>50</v>
      </c>
      <c r="H17" s="11">
        <v>43991</v>
      </c>
      <c r="I17" s="11">
        <v>44720</v>
      </c>
      <c r="J17" s="11">
        <v>43991</v>
      </c>
      <c r="K17" s="11">
        <v>44043</v>
      </c>
      <c r="L17" s="14">
        <f t="shared" si="0"/>
        <v>53</v>
      </c>
      <c r="M17" s="15">
        <v>0.02</v>
      </c>
      <c r="N17" s="16">
        <f t="shared" si="1"/>
        <v>0.14520547945205481</v>
      </c>
      <c r="O17" s="17">
        <v>0.15</v>
      </c>
      <c r="P17" s="8"/>
    </row>
    <row r="18" spans="1:16" ht="21.95" customHeight="1" x14ac:dyDescent="0.15">
      <c r="A18" s="30">
        <f>COUNT($A$3:A17)+1</f>
        <v>9</v>
      </c>
      <c r="B18" s="8" t="s">
        <v>16</v>
      </c>
      <c r="C18" s="8" t="s">
        <v>42</v>
      </c>
      <c r="D18" s="8" t="s">
        <v>46</v>
      </c>
      <c r="E18" s="8" t="s">
        <v>47</v>
      </c>
      <c r="F18" s="8" t="s">
        <v>48</v>
      </c>
      <c r="G18" s="9">
        <v>180</v>
      </c>
      <c r="H18" s="11">
        <v>43805</v>
      </c>
      <c r="I18" s="11">
        <v>44535</v>
      </c>
      <c r="J18" s="11">
        <v>43831</v>
      </c>
      <c r="K18" s="11">
        <v>44043</v>
      </c>
      <c r="L18" s="14">
        <f t="shared" si="0"/>
        <v>213</v>
      </c>
      <c r="M18" s="15">
        <v>0.02</v>
      </c>
      <c r="N18" s="16">
        <f t="shared" si="1"/>
        <v>2.100821917808219</v>
      </c>
      <c r="O18" s="25">
        <v>4.4400000000000004</v>
      </c>
      <c r="P18" s="8"/>
    </row>
    <row r="19" spans="1:16" ht="21.95" customHeight="1" x14ac:dyDescent="0.15">
      <c r="A19" s="23"/>
      <c r="B19" s="8" t="s">
        <v>16</v>
      </c>
      <c r="C19" s="8" t="s">
        <v>42</v>
      </c>
      <c r="D19" s="8" t="s">
        <v>46</v>
      </c>
      <c r="E19" s="8" t="s">
        <v>47</v>
      </c>
      <c r="F19" s="8" t="s">
        <v>49</v>
      </c>
      <c r="G19" s="9">
        <v>50</v>
      </c>
      <c r="H19" s="11">
        <v>43822</v>
      </c>
      <c r="I19" s="11">
        <v>44188</v>
      </c>
      <c r="J19" s="11">
        <v>43831</v>
      </c>
      <c r="K19" s="11">
        <v>44043</v>
      </c>
      <c r="L19" s="14">
        <f t="shared" si="0"/>
        <v>213</v>
      </c>
      <c r="M19" s="15">
        <v>0.02</v>
      </c>
      <c r="N19" s="16">
        <f t="shared" si="1"/>
        <v>0.58356164383561648</v>
      </c>
      <c r="O19" s="26"/>
      <c r="P19" s="8"/>
    </row>
    <row r="20" spans="1:16" ht="21.95" customHeight="1" x14ac:dyDescent="0.15">
      <c r="A20" s="24"/>
      <c r="B20" s="8" t="s">
        <v>16</v>
      </c>
      <c r="C20" s="8" t="s">
        <v>42</v>
      </c>
      <c r="D20" s="8" t="s">
        <v>46</v>
      </c>
      <c r="E20" s="8" t="s">
        <v>47</v>
      </c>
      <c r="F20" s="8" t="s">
        <v>49</v>
      </c>
      <c r="G20" s="9">
        <v>150</v>
      </c>
      <c r="H20" s="11">
        <v>43819</v>
      </c>
      <c r="I20" s="11">
        <v>44185</v>
      </c>
      <c r="J20" s="11">
        <v>43831</v>
      </c>
      <c r="K20" s="11">
        <v>44043</v>
      </c>
      <c r="L20" s="14">
        <f t="shared" si="0"/>
        <v>213</v>
      </c>
      <c r="M20" s="15">
        <v>0.02</v>
      </c>
      <c r="N20" s="16">
        <f t="shared" si="1"/>
        <v>1.7506849315068491</v>
      </c>
      <c r="O20" s="27"/>
      <c r="P20" s="8"/>
    </row>
    <row r="21" spans="1:16" ht="21.95" customHeight="1" x14ac:dyDescent="0.15">
      <c r="A21" s="30">
        <f>COUNT($A$3:A20)+1</f>
        <v>10</v>
      </c>
      <c r="B21" s="8" t="s">
        <v>16</v>
      </c>
      <c r="C21" s="8" t="s">
        <v>42</v>
      </c>
      <c r="D21" s="8" t="s">
        <v>50</v>
      </c>
      <c r="E21" s="8" t="s">
        <v>51</v>
      </c>
      <c r="F21" s="8" t="s">
        <v>52</v>
      </c>
      <c r="G21" s="9">
        <v>160</v>
      </c>
      <c r="H21" s="11">
        <v>43949</v>
      </c>
      <c r="I21" s="11">
        <v>44678</v>
      </c>
      <c r="J21" s="11">
        <v>43949</v>
      </c>
      <c r="K21" s="11">
        <v>44043</v>
      </c>
      <c r="L21" s="14">
        <f t="shared" si="0"/>
        <v>95</v>
      </c>
      <c r="M21" s="15">
        <v>0.02</v>
      </c>
      <c r="N21" s="16">
        <f t="shared" si="1"/>
        <v>0.83287671232876725</v>
      </c>
      <c r="O21" s="25">
        <v>1.99</v>
      </c>
      <c r="P21" s="8"/>
    </row>
    <row r="22" spans="1:16" ht="21.95" customHeight="1" x14ac:dyDescent="0.15">
      <c r="A22" s="24"/>
      <c r="B22" s="8" t="s">
        <v>16</v>
      </c>
      <c r="C22" s="8" t="s">
        <v>42</v>
      </c>
      <c r="D22" s="8" t="s">
        <v>50</v>
      </c>
      <c r="E22" s="8" t="s">
        <v>51</v>
      </c>
      <c r="F22" s="8" t="s">
        <v>53</v>
      </c>
      <c r="G22" s="9">
        <v>245</v>
      </c>
      <c r="H22" s="11">
        <v>43958</v>
      </c>
      <c r="I22" s="11">
        <v>44871</v>
      </c>
      <c r="J22" s="11">
        <v>43958</v>
      </c>
      <c r="K22" s="11">
        <v>44043</v>
      </c>
      <c r="L22" s="14">
        <f t="shared" si="0"/>
        <v>86</v>
      </c>
      <c r="M22" s="15">
        <v>0.02</v>
      </c>
      <c r="N22" s="16">
        <f t="shared" si="1"/>
        <v>1.1545205479452056</v>
      </c>
      <c r="O22" s="27"/>
      <c r="P22" s="8"/>
    </row>
    <row r="23" spans="1:16" ht="21.95" customHeight="1" x14ac:dyDescent="0.15">
      <c r="A23" s="30">
        <f>COUNT($A$3:A22)+1</f>
        <v>11</v>
      </c>
      <c r="B23" s="8" t="s">
        <v>16</v>
      </c>
      <c r="C23" s="8" t="s">
        <v>54</v>
      </c>
      <c r="D23" s="8" t="s">
        <v>55</v>
      </c>
      <c r="E23" s="8" t="s">
        <v>56</v>
      </c>
      <c r="F23" s="8" t="s">
        <v>57</v>
      </c>
      <c r="G23" s="9">
        <v>590</v>
      </c>
      <c r="H23" s="11">
        <v>43999</v>
      </c>
      <c r="I23" s="11">
        <v>44363</v>
      </c>
      <c r="J23" s="11">
        <v>43999</v>
      </c>
      <c r="K23" s="11">
        <v>44043</v>
      </c>
      <c r="L23" s="14">
        <f t="shared" si="0"/>
        <v>45</v>
      </c>
      <c r="M23" s="15">
        <v>0.02</v>
      </c>
      <c r="N23" s="16">
        <f t="shared" si="1"/>
        <v>1.4547945205479453</v>
      </c>
      <c r="O23" s="25">
        <v>20.07</v>
      </c>
      <c r="P23" s="8"/>
    </row>
    <row r="24" spans="1:16" ht="21.95" customHeight="1" x14ac:dyDescent="0.15">
      <c r="A24" s="23"/>
      <c r="B24" s="8" t="s">
        <v>16</v>
      </c>
      <c r="C24" s="8" t="s">
        <v>54</v>
      </c>
      <c r="D24" s="8" t="s">
        <v>55</v>
      </c>
      <c r="E24" s="8" t="s">
        <v>56</v>
      </c>
      <c r="F24" s="8" t="s">
        <v>57</v>
      </c>
      <c r="G24" s="9">
        <v>380</v>
      </c>
      <c r="H24" s="11">
        <v>43937</v>
      </c>
      <c r="I24" s="11">
        <v>44666</v>
      </c>
      <c r="J24" s="11">
        <v>43937</v>
      </c>
      <c r="K24" s="11">
        <v>44043</v>
      </c>
      <c r="L24" s="14">
        <f t="shared" si="0"/>
        <v>107</v>
      </c>
      <c r="M24" s="15">
        <v>0.02</v>
      </c>
      <c r="N24" s="16">
        <f t="shared" si="1"/>
        <v>2.2279452054794522</v>
      </c>
      <c r="O24" s="26"/>
      <c r="P24" s="8"/>
    </row>
    <row r="25" spans="1:16" ht="21.95" customHeight="1" x14ac:dyDescent="0.15">
      <c r="A25" s="23"/>
      <c r="B25" s="8" t="s">
        <v>16</v>
      </c>
      <c r="C25" s="8" t="s">
        <v>54</v>
      </c>
      <c r="D25" s="8" t="s">
        <v>55</v>
      </c>
      <c r="E25" s="8" t="s">
        <v>56</v>
      </c>
      <c r="F25" s="8" t="s">
        <v>57</v>
      </c>
      <c r="G25" s="9">
        <v>220</v>
      </c>
      <c r="H25" s="11">
        <v>43584</v>
      </c>
      <c r="I25" s="11">
        <v>43949</v>
      </c>
      <c r="J25" s="11">
        <v>43678</v>
      </c>
      <c r="K25" s="11">
        <v>43937</v>
      </c>
      <c r="L25" s="14">
        <f t="shared" si="0"/>
        <v>260</v>
      </c>
      <c r="M25" s="15">
        <v>0.02</v>
      </c>
      <c r="N25" s="16">
        <f t="shared" si="1"/>
        <v>3.1342465753424658</v>
      </c>
      <c r="O25" s="26"/>
      <c r="P25" s="8"/>
    </row>
    <row r="26" spans="1:16" ht="21.95" customHeight="1" x14ac:dyDescent="0.15">
      <c r="A26" s="23"/>
      <c r="B26" s="8" t="s">
        <v>16</v>
      </c>
      <c r="C26" s="8" t="s">
        <v>54</v>
      </c>
      <c r="D26" s="8" t="s">
        <v>55</v>
      </c>
      <c r="E26" s="8" t="s">
        <v>56</v>
      </c>
      <c r="F26" s="8" t="s">
        <v>57</v>
      </c>
      <c r="G26" s="9">
        <v>200</v>
      </c>
      <c r="H26" s="11">
        <v>43563</v>
      </c>
      <c r="I26" s="11">
        <v>43928</v>
      </c>
      <c r="J26" s="11">
        <v>43678</v>
      </c>
      <c r="K26" s="19">
        <v>43937</v>
      </c>
      <c r="L26" s="14">
        <f t="shared" si="0"/>
        <v>260</v>
      </c>
      <c r="M26" s="15">
        <v>0.02</v>
      </c>
      <c r="N26" s="16">
        <f t="shared" si="1"/>
        <v>2.8493150684931505</v>
      </c>
      <c r="O26" s="26"/>
      <c r="P26" s="8"/>
    </row>
    <row r="27" spans="1:16" ht="21.95" customHeight="1" x14ac:dyDescent="0.15">
      <c r="A27" s="24"/>
      <c r="B27" s="8" t="s">
        <v>16</v>
      </c>
      <c r="C27" s="8" t="s">
        <v>54</v>
      </c>
      <c r="D27" s="8" t="s">
        <v>55</v>
      </c>
      <c r="E27" s="8" t="s">
        <v>56</v>
      </c>
      <c r="F27" s="8" t="s">
        <v>57</v>
      </c>
      <c r="G27" s="9">
        <v>590</v>
      </c>
      <c r="H27" s="11">
        <v>43637</v>
      </c>
      <c r="I27" s="11">
        <v>44002</v>
      </c>
      <c r="J27" s="11">
        <v>43678</v>
      </c>
      <c r="K27" s="11">
        <v>43999</v>
      </c>
      <c r="L27" s="14">
        <f t="shared" si="0"/>
        <v>322</v>
      </c>
      <c r="M27" s="15">
        <v>0.02</v>
      </c>
      <c r="N27" s="16">
        <f t="shared" si="1"/>
        <v>10.409863013698631</v>
      </c>
      <c r="O27" s="27"/>
      <c r="P27" s="8"/>
    </row>
    <row r="28" spans="1:16" ht="21.95" customHeight="1" x14ac:dyDescent="0.15">
      <c r="A28" s="29">
        <f>COUNT($A$3:A27)+1</f>
        <v>12</v>
      </c>
      <c r="B28" s="8" t="s">
        <v>16</v>
      </c>
      <c r="C28" s="8" t="s">
        <v>54</v>
      </c>
      <c r="D28" s="8" t="s">
        <v>58</v>
      </c>
      <c r="E28" s="8" t="s">
        <v>59</v>
      </c>
      <c r="F28" s="8" t="s">
        <v>57</v>
      </c>
      <c r="G28" s="9">
        <v>100</v>
      </c>
      <c r="H28" s="11">
        <v>43766</v>
      </c>
      <c r="I28" s="11">
        <v>44131</v>
      </c>
      <c r="J28" s="11">
        <v>43831</v>
      </c>
      <c r="K28" s="11">
        <v>44043</v>
      </c>
      <c r="L28" s="14">
        <f t="shared" si="0"/>
        <v>213</v>
      </c>
      <c r="M28" s="15">
        <v>0.02</v>
      </c>
      <c r="N28" s="16">
        <f t="shared" si="1"/>
        <v>1.167123287671233</v>
      </c>
      <c r="O28" s="17">
        <v>1.17</v>
      </c>
      <c r="P28" s="8"/>
    </row>
    <row r="29" spans="1:16" ht="21.95" customHeight="1" x14ac:dyDescent="0.15">
      <c r="A29" s="30">
        <f>COUNT($A$3:A28)+1</f>
        <v>13</v>
      </c>
      <c r="B29" s="8" t="s">
        <v>16</v>
      </c>
      <c r="C29" s="8" t="s">
        <v>54</v>
      </c>
      <c r="D29" s="8" t="s">
        <v>60</v>
      </c>
      <c r="E29" s="8" t="s">
        <v>61</v>
      </c>
      <c r="F29" s="8" t="s">
        <v>57</v>
      </c>
      <c r="G29" s="9">
        <v>300</v>
      </c>
      <c r="H29" s="11">
        <v>43948</v>
      </c>
      <c r="I29" s="11">
        <v>44312</v>
      </c>
      <c r="J29" s="11">
        <v>43948</v>
      </c>
      <c r="K29" s="11">
        <v>44043</v>
      </c>
      <c r="L29" s="14">
        <f t="shared" si="0"/>
        <v>96</v>
      </c>
      <c r="M29" s="15">
        <v>0.02</v>
      </c>
      <c r="N29" s="16">
        <f t="shared" si="1"/>
        <v>1.5780821917808217</v>
      </c>
      <c r="O29" s="25">
        <v>6.87</v>
      </c>
      <c r="P29" s="8"/>
    </row>
    <row r="30" spans="1:16" ht="21.95" customHeight="1" x14ac:dyDescent="0.15">
      <c r="A30" s="24"/>
      <c r="B30" s="8" t="s">
        <v>16</v>
      </c>
      <c r="C30" s="8" t="s">
        <v>54</v>
      </c>
      <c r="D30" s="8" t="s">
        <v>60</v>
      </c>
      <c r="E30" s="8" t="s">
        <v>61</v>
      </c>
      <c r="F30" s="8" t="s">
        <v>57</v>
      </c>
      <c r="G30" s="9">
        <v>500</v>
      </c>
      <c r="H30" s="11">
        <v>43851</v>
      </c>
      <c r="I30" s="11">
        <v>44216</v>
      </c>
      <c r="J30" s="11">
        <v>43851</v>
      </c>
      <c r="K30" s="11">
        <v>44043</v>
      </c>
      <c r="L30" s="14">
        <f t="shared" si="0"/>
        <v>193</v>
      </c>
      <c r="M30" s="15">
        <v>0.02</v>
      </c>
      <c r="N30" s="16">
        <f t="shared" si="1"/>
        <v>5.2876712328767121</v>
      </c>
      <c r="O30" s="27"/>
      <c r="P30" s="8"/>
    </row>
    <row r="31" spans="1:16" ht="21.95" customHeight="1" x14ac:dyDescent="0.15">
      <c r="A31" s="32">
        <f>COUNT($A$3:A30)+1</f>
        <v>14</v>
      </c>
      <c r="B31" s="20" t="s">
        <v>16</v>
      </c>
      <c r="C31" s="20" t="s">
        <v>62</v>
      </c>
      <c r="D31" s="20" t="s">
        <v>63</v>
      </c>
      <c r="E31" s="20" t="s">
        <v>64</v>
      </c>
      <c r="F31" s="20" t="s">
        <v>65</v>
      </c>
      <c r="G31" s="33">
        <v>4000</v>
      </c>
      <c r="H31" s="34">
        <v>43404</v>
      </c>
      <c r="I31" s="34">
        <v>45229</v>
      </c>
      <c r="J31" s="34">
        <v>43678</v>
      </c>
      <c r="K31" s="34">
        <v>44043</v>
      </c>
      <c r="L31" s="35">
        <f t="shared" si="0"/>
        <v>366</v>
      </c>
      <c r="M31" s="36">
        <v>0.02</v>
      </c>
      <c r="N31" s="37">
        <f t="shared" si="1"/>
        <v>80.219178082191775</v>
      </c>
      <c r="O31" s="18">
        <v>80.209999999999994</v>
      </c>
      <c r="P31" s="20"/>
    </row>
    <row r="32" spans="1:16" s="39" customFormat="1" ht="33" customHeight="1" x14ac:dyDescent="0.15">
      <c r="A32" s="38" t="s">
        <v>68</v>
      </c>
      <c r="B32" s="38"/>
      <c r="C32" s="38"/>
      <c r="D32" s="38"/>
      <c r="E32" s="38"/>
      <c r="F32" s="38"/>
      <c r="G32" s="13">
        <f>SUM(G4:G31)</f>
        <v>9345</v>
      </c>
      <c r="H32" s="13"/>
      <c r="I32" s="13"/>
      <c r="J32" s="13"/>
      <c r="K32" s="13"/>
      <c r="L32" s="13">
        <f t="shared" ref="L32:O32" si="2">SUM(L4:L31)</f>
        <v>4471</v>
      </c>
      <c r="M32" s="13"/>
      <c r="N32" s="13"/>
      <c r="O32" s="13">
        <f t="shared" si="2"/>
        <v>128.39999999999998</v>
      </c>
      <c r="P32" s="12"/>
    </row>
  </sheetData>
  <mergeCells count="21">
    <mergeCell ref="O5:O6"/>
    <mergeCell ref="O8:O9"/>
    <mergeCell ref="O10:O11"/>
    <mergeCell ref="O12:O13"/>
    <mergeCell ref="O14:O16"/>
    <mergeCell ref="O18:O20"/>
    <mergeCell ref="O21:O22"/>
    <mergeCell ref="O23:O27"/>
    <mergeCell ref="O29:O30"/>
    <mergeCell ref="A12:A13"/>
    <mergeCell ref="A14:A16"/>
    <mergeCell ref="A18:A20"/>
    <mergeCell ref="A21:A22"/>
    <mergeCell ref="A23:A27"/>
    <mergeCell ref="A29:A30"/>
    <mergeCell ref="A1:P1"/>
    <mergeCell ref="A2:P2"/>
    <mergeCell ref="A32:F32"/>
    <mergeCell ref="A5:A6"/>
    <mergeCell ref="A8:A9"/>
    <mergeCell ref="A10:A11"/>
  </mergeCells>
  <phoneticPr fontId="5" type="noConversion"/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葛万诚</cp:lastModifiedBy>
  <cp:lastPrinted>2020-12-03T08:54:07Z</cp:lastPrinted>
  <dcterms:created xsi:type="dcterms:W3CDTF">2020-12-02T09:28:27Z</dcterms:created>
  <dcterms:modified xsi:type="dcterms:W3CDTF">2020-12-03T09:07:42Z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