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本级支出明细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xlnm._FilterDatabase" localSheetId="0" hidden="1">本级支出明细!$A$4:$E$1249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hidden="1">#REF!</definedName>
    <definedName name="datedba">#REF!</definedName>
    <definedName name="GR">[5]人员经费表!#REF!</definedName>
    <definedName name="MCH">#REF!</definedName>
    <definedName name="_xlnm.Print_Area" localSheetId="0">本级支出明细!$A$1:$E$1249</definedName>
    <definedName name="_xlnm.Print_Area">#REF!</definedName>
    <definedName name="_xlnm.Print_Titles" localSheetId="0">本级支出明细!$1:$4</definedName>
    <definedName name="_xlnm.Print_Titles">#N/A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 fullCalcOnLoad="1"/>
</workbook>
</file>

<file path=xl/calcChain.xml><?xml version="1.0" encoding="utf-8"?>
<calcChain xmlns="http://schemas.openxmlformats.org/spreadsheetml/2006/main">
  <c r="B1248" i="1"/>
  <c r="B1247"/>
  <c r="B1246"/>
  <c r="E1245"/>
  <c r="D1245"/>
  <c r="C1245"/>
  <c r="B1245" s="1"/>
  <c r="B1244"/>
  <c r="B1243"/>
  <c r="B1242"/>
  <c r="B1241"/>
  <c r="E1240"/>
  <c r="D1240"/>
  <c r="C1240"/>
  <c r="B1240" s="1"/>
  <c r="E1239"/>
  <c r="D1239"/>
  <c r="C1239"/>
  <c r="B1239" s="1"/>
  <c r="B1238"/>
  <c r="B1237"/>
  <c r="E1236"/>
  <c r="D1236"/>
  <c r="C1236"/>
  <c r="B1236" s="1"/>
  <c r="B1235"/>
  <c r="B1234"/>
  <c r="B1233"/>
  <c r="B1232"/>
  <c r="B1231"/>
  <c r="E1230"/>
  <c r="D1230"/>
  <c r="C1230"/>
  <c r="B1230"/>
  <c r="B1229"/>
  <c r="B1228"/>
  <c r="B1227"/>
  <c r="E1226"/>
  <c r="D1226"/>
  <c r="C1226"/>
  <c r="B1226" s="1"/>
  <c r="B1225"/>
  <c r="B1224"/>
  <c r="B1223"/>
  <c r="B1222"/>
  <c r="B1221"/>
  <c r="B1220"/>
  <c r="B1219"/>
  <c r="B1218"/>
  <c r="B1217"/>
  <c r="B1216"/>
  <c r="B1215"/>
  <c r="B1214"/>
  <c r="E1213"/>
  <c r="D1213"/>
  <c r="C1213"/>
  <c r="B1213" s="1"/>
  <c r="B1212"/>
  <c r="B1211"/>
  <c r="B1210"/>
  <c r="B1209"/>
  <c r="B1208"/>
  <c r="B1207"/>
  <c r="B1206"/>
  <c r="E1205"/>
  <c r="D1205"/>
  <c r="C1205"/>
  <c r="B1205" s="1"/>
  <c r="B1204"/>
  <c r="B1203"/>
  <c r="B1202"/>
  <c r="B1201"/>
  <c r="B1200"/>
  <c r="E1199"/>
  <c r="E1187" s="1"/>
  <c r="D1199"/>
  <c r="D1187" s="1"/>
  <c r="C1199"/>
  <c r="B1199" s="1"/>
  <c r="B1198"/>
  <c r="B1197"/>
  <c r="B1196"/>
  <c r="B1195"/>
  <c r="B1194"/>
  <c r="B1193"/>
  <c r="B1192"/>
  <c r="B1191"/>
  <c r="B1190"/>
  <c r="B1189"/>
  <c r="E1188"/>
  <c r="D1188"/>
  <c r="C1188"/>
  <c r="B1188" s="1"/>
  <c r="C1187"/>
  <c r="B1187" s="1"/>
  <c r="B1186"/>
  <c r="B1185"/>
  <c r="B1184"/>
  <c r="B1183"/>
  <c r="B1182"/>
  <c r="B1181"/>
  <c r="B1180"/>
  <c r="B1179"/>
  <c r="B1178"/>
  <c r="B1177"/>
  <c r="B1176"/>
  <c r="B1175"/>
  <c r="E1174"/>
  <c r="D1174"/>
  <c r="C1174"/>
  <c r="B1174" s="1"/>
  <c r="B1173"/>
  <c r="B1172"/>
  <c r="B1171"/>
  <c r="B1170"/>
  <c r="B1169"/>
  <c r="E1168"/>
  <c r="D1168"/>
  <c r="C1168"/>
  <c r="B1168" s="1"/>
  <c r="B1167"/>
  <c r="B1166"/>
  <c r="B1165"/>
  <c r="B1164"/>
  <c r="B1163"/>
  <c r="E1162"/>
  <c r="E1143" s="1"/>
  <c r="D1162"/>
  <c r="D1143" s="1"/>
  <c r="C1162"/>
  <c r="B1162" s="1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E1144"/>
  <c r="D1144"/>
  <c r="C1144"/>
  <c r="B1144"/>
  <c r="B1142"/>
  <c r="B1141"/>
  <c r="B1140"/>
  <c r="E1139"/>
  <c r="D1139"/>
  <c r="C1139"/>
  <c r="B1139" s="1"/>
  <c r="B1138"/>
  <c r="B1137"/>
  <c r="B1136"/>
  <c r="E1135"/>
  <c r="D1135"/>
  <c r="D1123" s="1"/>
  <c r="C1135"/>
  <c r="B1135" s="1"/>
  <c r="B1134"/>
  <c r="B1133"/>
  <c r="B1132"/>
  <c r="B1131"/>
  <c r="B1130"/>
  <c r="B1129"/>
  <c r="B1128"/>
  <c r="B1127"/>
  <c r="B1126"/>
  <c r="B1125"/>
  <c r="E1124"/>
  <c r="D1124"/>
  <c r="C1124"/>
  <c r="B1124"/>
  <c r="E1123"/>
  <c r="B1122"/>
  <c r="B1121"/>
  <c r="B1120"/>
  <c r="B1119"/>
  <c r="B1118"/>
  <c r="B1117"/>
  <c r="B1116"/>
  <c r="B1115"/>
  <c r="B1114"/>
  <c r="B1113"/>
  <c r="B1112"/>
  <c r="B1111"/>
  <c r="B1110"/>
  <c r="B1109"/>
  <c r="B1108"/>
  <c r="E1107"/>
  <c r="E1079" s="1"/>
  <c r="D1107"/>
  <c r="D1079" s="1"/>
  <c r="C1107"/>
  <c r="B1107" s="1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E1080"/>
  <c r="D1080"/>
  <c r="C1080"/>
  <c r="B1080" s="1"/>
  <c r="C1079"/>
  <c r="B1078"/>
  <c r="B1077"/>
  <c r="B1076"/>
  <c r="B1075"/>
  <c r="B1074"/>
  <c r="B1073"/>
  <c r="B1072"/>
  <c r="B1071"/>
  <c r="B1070"/>
  <c r="E1069"/>
  <c r="D1069"/>
  <c r="C1069"/>
  <c r="B1069" s="1"/>
  <c r="B1068"/>
  <c r="B1067"/>
  <c r="E1066"/>
  <c r="D1066"/>
  <c r="C1066"/>
  <c r="B1066"/>
  <c r="B1065"/>
  <c r="B1064"/>
  <c r="E1063"/>
  <c r="D1063"/>
  <c r="C1063"/>
  <c r="B1063" s="1"/>
  <c r="B1062"/>
  <c r="B1061"/>
  <c r="B1060"/>
  <c r="B1059"/>
  <c r="B1058"/>
  <c r="E1057"/>
  <c r="D1057"/>
  <c r="C1057"/>
  <c r="B1057" s="1"/>
  <c r="B1056"/>
  <c r="B1055"/>
  <c r="B1054"/>
  <c r="B1053"/>
  <c r="B1052"/>
  <c r="B1051"/>
  <c r="B1050"/>
  <c r="B1049"/>
  <c r="B1048"/>
  <c r="E1047"/>
  <c r="E1039" s="1"/>
  <c r="D1047"/>
  <c r="C1047"/>
  <c r="B1047"/>
  <c r="B1046"/>
  <c r="B1045"/>
  <c r="B1044"/>
  <c r="B1043"/>
  <c r="B1042"/>
  <c r="B1041"/>
  <c r="E1040"/>
  <c r="D1040"/>
  <c r="C1040"/>
  <c r="B1040" s="1"/>
  <c r="D1039"/>
  <c r="C1039"/>
  <c r="B1038"/>
  <c r="B1037"/>
  <c r="E1036"/>
  <c r="D1036"/>
  <c r="C1036"/>
  <c r="B1036"/>
  <c r="B1035"/>
  <c r="B1034"/>
  <c r="B1033"/>
  <c r="B1032"/>
  <c r="B1031"/>
  <c r="E1030"/>
  <c r="E1019" s="1"/>
  <c r="D1030"/>
  <c r="C1030"/>
  <c r="B1030" s="1"/>
  <c r="B1029"/>
  <c r="B1028"/>
  <c r="B1027"/>
  <c r="B1026"/>
  <c r="B1025"/>
  <c r="B1024"/>
  <c r="B1023"/>
  <c r="B1022"/>
  <c r="B1021"/>
  <c r="E1020"/>
  <c r="D1020"/>
  <c r="C1020"/>
  <c r="B1020" s="1"/>
  <c r="D1019"/>
  <c r="B1018"/>
  <c r="B1017"/>
  <c r="B1016"/>
  <c r="B1015"/>
  <c r="B1014"/>
  <c r="E1013"/>
  <c r="D1013"/>
  <c r="C1013"/>
  <c r="B1013" s="1"/>
  <c r="B1012"/>
  <c r="B1011"/>
  <c r="B1010"/>
  <c r="B1009"/>
  <c r="B1008"/>
  <c r="B1007"/>
  <c r="B1006"/>
  <c r="E1005"/>
  <c r="D1005"/>
  <c r="C1005"/>
  <c r="B1005" s="1"/>
  <c r="B1004"/>
  <c r="B1003"/>
  <c r="B1002"/>
  <c r="B1001"/>
  <c r="B1000"/>
  <c r="B999"/>
  <c r="E998"/>
  <c r="D998"/>
  <c r="C998"/>
  <c r="B998"/>
  <c r="B997"/>
  <c r="B996"/>
  <c r="B995"/>
  <c r="B994"/>
  <c r="B993"/>
  <c r="B992"/>
  <c r="B991"/>
  <c r="B990"/>
  <c r="B989"/>
  <c r="B988"/>
  <c r="E987"/>
  <c r="D987"/>
  <c r="C987"/>
  <c r="B987" s="1"/>
  <c r="B986"/>
  <c r="B985"/>
  <c r="B984"/>
  <c r="B983"/>
  <c r="E982"/>
  <c r="D982"/>
  <c r="C982"/>
  <c r="B982" s="1"/>
  <c r="B981"/>
  <c r="B980"/>
  <c r="B979"/>
  <c r="B978"/>
  <c r="B977"/>
  <c r="B976"/>
  <c r="B975"/>
  <c r="B974"/>
  <c r="B973"/>
  <c r="B972"/>
  <c r="B971"/>
  <c r="B970"/>
  <c r="B969"/>
  <c r="B968"/>
  <c r="B967"/>
  <c r="E966"/>
  <c r="E955" s="1"/>
  <c r="D966"/>
  <c r="C966"/>
  <c r="B966" s="1"/>
  <c r="B965"/>
  <c r="B964"/>
  <c r="B963"/>
  <c r="B962"/>
  <c r="B961"/>
  <c r="B960"/>
  <c r="B959"/>
  <c r="B958"/>
  <c r="B957"/>
  <c r="E956"/>
  <c r="D956"/>
  <c r="C956"/>
  <c r="B956" s="1"/>
  <c r="D955"/>
  <c r="B954"/>
  <c r="B953"/>
  <c r="E952"/>
  <c r="D952"/>
  <c r="C952"/>
  <c r="B952"/>
  <c r="B951"/>
  <c r="B950"/>
  <c r="B949"/>
  <c r="B948"/>
  <c r="E947"/>
  <c r="D947"/>
  <c r="C947"/>
  <c r="B947"/>
  <c r="B946"/>
  <c r="B945"/>
  <c r="B944"/>
  <c r="B943"/>
  <c r="B942"/>
  <c r="B941"/>
  <c r="E940"/>
  <c r="D940"/>
  <c r="C940"/>
  <c r="B940" s="1"/>
  <c r="B939"/>
  <c r="B938"/>
  <c r="B937"/>
  <c r="B936"/>
  <c r="B935"/>
  <c r="B934"/>
  <c r="B933"/>
  <c r="B932"/>
  <c r="B931"/>
  <c r="E930"/>
  <c r="D930"/>
  <c r="C930"/>
  <c r="B930" s="1"/>
  <c r="B929"/>
  <c r="B928"/>
  <c r="B927"/>
  <c r="B926"/>
  <c r="B925"/>
  <c r="B924"/>
  <c r="B923"/>
  <c r="B922"/>
  <c r="B921"/>
  <c r="E920"/>
  <c r="E897" s="1"/>
  <c r="D920"/>
  <c r="D897" s="1"/>
  <c r="C920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E898"/>
  <c r="D898"/>
  <c r="C898"/>
  <c r="B898" s="1"/>
  <c r="C897"/>
  <c r="B897" s="1"/>
  <c r="E896"/>
  <c r="B896" s="1"/>
  <c r="B895"/>
  <c r="E894"/>
  <c r="D894"/>
  <c r="C894"/>
  <c r="B894"/>
  <c r="B893"/>
  <c r="B892"/>
  <c r="E891"/>
  <c r="D891"/>
  <c r="C891"/>
  <c r="B891" s="1"/>
  <c r="B890"/>
  <c r="B889"/>
  <c r="B888"/>
  <c r="B887"/>
  <c r="B886"/>
  <c r="E885"/>
  <c r="D885"/>
  <c r="C885"/>
  <c r="B885" s="1"/>
  <c r="B884"/>
  <c r="B883"/>
  <c r="B882"/>
  <c r="B881"/>
  <c r="B880"/>
  <c r="B879"/>
  <c r="E878"/>
  <c r="D878"/>
  <c r="C878"/>
  <c r="B878" s="1"/>
  <c r="B877"/>
  <c r="B876"/>
  <c r="B875"/>
  <c r="B874"/>
  <c r="B873"/>
  <c r="B872"/>
  <c r="B871"/>
  <c r="B870"/>
  <c r="B869"/>
  <c r="B868"/>
  <c r="E867"/>
  <c r="D867"/>
  <c r="C867"/>
  <c r="B867" s="1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E839"/>
  <c r="D839"/>
  <c r="D790" s="1"/>
  <c r="C839"/>
  <c r="B839" s="1"/>
  <c r="E838"/>
  <c r="B838"/>
  <c r="B837"/>
  <c r="B836"/>
  <c r="B835"/>
  <c r="B834"/>
  <c r="B833"/>
  <c r="B832"/>
  <c r="B831"/>
  <c r="B830"/>
  <c r="B829"/>
  <c r="B828"/>
  <c r="B827"/>
  <c r="B826"/>
  <c r="B825"/>
  <c r="B824"/>
  <c r="E823"/>
  <c r="B823"/>
  <c r="B822"/>
  <c r="B821"/>
  <c r="B820"/>
  <c r="B819"/>
  <c r="B818"/>
  <c r="E817"/>
  <c r="D817"/>
  <c r="C817"/>
  <c r="C790" s="1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E799"/>
  <c r="B799"/>
  <c r="B798"/>
  <c r="B797"/>
  <c r="B796"/>
  <c r="B795"/>
  <c r="B794"/>
  <c r="B793"/>
  <c r="B792"/>
  <c r="E791"/>
  <c r="D791"/>
  <c r="C791"/>
  <c r="B791" s="1"/>
  <c r="E790"/>
  <c r="B789"/>
  <c r="B788"/>
  <c r="B787"/>
  <c r="B786"/>
  <c r="B785"/>
  <c r="E784"/>
  <c r="D784"/>
  <c r="C784"/>
  <c r="B784"/>
  <c r="B783"/>
  <c r="B782"/>
  <c r="B781"/>
  <c r="B780"/>
  <c r="B779"/>
  <c r="B778"/>
  <c r="B777"/>
  <c r="B776"/>
  <c r="B775"/>
  <c r="B774"/>
  <c r="B773"/>
  <c r="E772"/>
  <c r="D772"/>
  <c r="C772"/>
  <c r="B772" s="1"/>
  <c r="E771"/>
  <c r="D771"/>
  <c r="C771"/>
  <c r="B771" s="1"/>
  <c r="B770"/>
  <c r="B769"/>
  <c r="B768"/>
  <c r="B767"/>
  <c r="B766"/>
  <c r="B765"/>
  <c r="B764"/>
  <c r="B763"/>
  <c r="B762"/>
  <c r="B761"/>
  <c r="B760"/>
  <c r="E759"/>
  <c r="D759"/>
  <c r="C759"/>
  <c r="B759" s="1"/>
  <c r="B758"/>
  <c r="B757"/>
  <c r="B756"/>
  <c r="B755"/>
  <c r="B754"/>
  <c r="B753"/>
  <c r="B752"/>
  <c r="E751"/>
  <c r="D751"/>
  <c r="C751"/>
  <c r="B751" s="1"/>
  <c r="B750"/>
  <c r="B749"/>
  <c r="B748"/>
  <c r="B747"/>
  <c r="E746"/>
  <c r="D746"/>
  <c r="C746"/>
  <c r="B746" s="1"/>
  <c r="B745"/>
  <c r="B744"/>
  <c r="E743"/>
  <c r="D743"/>
  <c r="C743"/>
  <c r="B743" s="1"/>
  <c r="B742"/>
  <c r="B741"/>
  <c r="B740"/>
  <c r="B739"/>
  <c r="B738"/>
  <c r="E737"/>
  <c r="D737"/>
  <c r="C737"/>
  <c r="B737"/>
  <c r="B736"/>
  <c r="B735"/>
  <c r="B734"/>
  <c r="B733"/>
  <c r="B732"/>
  <c r="B731"/>
  <c r="E730"/>
  <c r="D730"/>
  <c r="C730"/>
  <c r="B730" s="1"/>
  <c r="B729"/>
  <c r="E728"/>
  <c r="B728" s="1"/>
  <c r="E727"/>
  <c r="B727" s="1"/>
  <c r="B726"/>
  <c r="B725"/>
  <c r="B724"/>
  <c r="D723"/>
  <c r="C723"/>
  <c r="B722"/>
  <c r="B721"/>
  <c r="B720"/>
  <c r="B719"/>
  <c r="B718"/>
  <c r="B717"/>
  <c r="B716"/>
  <c r="B715"/>
  <c r="E714"/>
  <c r="D714"/>
  <c r="C714"/>
  <c r="B714" s="1"/>
  <c r="B713"/>
  <c r="B712"/>
  <c r="B711"/>
  <c r="E710"/>
  <c r="D710"/>
  <c r="C710"/>
  <c r="B710" s="1"/>
  <c r="B709"/>
  <c r="B708"/>
  <c r="B707"/>
  <c r="B706"/>
  <c r="B705"/>
  <c r="B704"/>
  <c r="B703"/>
  <c r="B702"/>
  <c r="B701"/>
  <c r="E700"/>
  <c r="D700"/>
  <c r="C700"/>
  <c r="B700" s="1"/>
  <c r="D699"/>
  <c r="B698"/>
  <c r="B697"/>
  <c r="B696"/>
  <c r="B695"/>
  <c r="B694"/>
  <c r="B693"/>
  <c r="B692"/>
  <c r="B691"/>
  <c r="B690"/>
  <c r="B689"/>
  <c r="E688"/>
  <c r="D688"/>
  <c r="C688"/>
  <c r="B688"/>
  <c r="B687"/>
  <c r="B686"/>
  <c r="E685"/>
  <c r="D685"/>
  <c r="C685"/>
  <c r="B685" s="1"/>
  <c r="B684"/>
  <c r="B683"/>
  <c r="B682"/>
  <c r="E681"/>
  <c r="D681"/>
  <c r="C681"/>
  <c r="B681" s="1"/>
  <c r="B680"/>
  <c r="B679"/>
  <c r="B678"/>
  <c r="E677"/>
  <c r="D677"/>
  <c r="C677"/>
  <c r="B677"/>
  <c r="B676"/>
  <c r="C675"/>
  <c r="B675" s="1"/>
  <c r="B674"/>
  <c r="B673"/>
  <c r="E672"/>
  <c r="D672"/>
  <c r="C672"/>
  <c r="B672" s="1"/>
  <c r="B671"/>
  <c r="B670"/>
  <c r="B669"/>
  <c r="E668"/>
  <c r="D668"/>
  <c r="C668"/>
  <c r="B668"/>
  <c r="B667"/>
  <c r="B666"/>
  <c r="E665"/>
  <c r="D665"/>
  <c r="C665"/>
  <c r="B665" s="1"/>
  <c r="B664"/>
  <c r="B663"/>
  <c r="E662"/>
  <c r="B662" s="1"/>
  <c r="B661"/>
  <c r="B660"/>
  <c r="B659"/>
  <c r="B658"/>
  <c r="B657"/>
  <c r="B656"/>
  <c r="B655"/>
  <c r="B654"/>
  <c r="D653"/>
  <c r="D628" s="1"/>
  <c r="C653"/>
  <c r="B652"/>
  <c r="B651"/>
  <c r="B650"/>
  <c r="E649"/>
  <c r="D649"/>
  <c r="C649"/>
  <c r="B649" s="1"/>
  <c r="B648"/>
  <c r="B647"/>
  <c r="B646"/>
  <c r="B645"/>
  <c r="B644"/>
  <c r="B643"/>
  <c r="B642"/>
  <c r="B641"/>
  <c r="B640"/>
  <c r="B639"/>
  <c r="B638"/>
  <c r="B637"/>
  <c r="B636"/>
  <c r="C635"/>
  <c r="B635"/>
  <c r="E634"/>
  <c r="D634"/>
  <c r="C634"/>
  <c r="B634"/>
  <c r="B633"/>
  <c r="B632"/>
  <c r="B631"/>
  <c r="B630"/>
  <c r="E629"/>
  <c r="D629"/>
  <c r="C629"/>
  <c r="B629"/>
  <c r="C627"/>
  <c r="B627" s="1"/>
  <c r="B626"/>
  <c r="B625"/>
  <c r="E624"/>
  <c r="D624"/>
  <c r="C624"/>
  <c r="B624"/>
  <c r="B623"/>
  <c r="B622"/>
  <c r="B621"/>
  <c r="B620"/>
  <c r="B619"/>
  <c r="B618"/>
  <c r="B617"/>
  <c r="E616"/>
  <c r="D616"/>
  <c r="C616"/>
  <c r="B616" s="1"/>
  <c r="B615"/>
  <c r="B614"/>
  <c r="B613"/>
  <c r="E612"/>
  <c r="D612"/>
  <c r="C612"/>
  <c r="B612" s="1"/>
  <c r="B611"/>
  <c r="B610"/>
  <c r="B609"/>
  <c r="E608"/>
  <c r="D608"/>
  <c r="C608"/>
  <c r="B608" s="1"/>
  <c r="B607"/>
  <c r="B606"/>
  <c r="E605"/>
  <c r="D605"/>
  <c r="C605"/>
  <c r="B605" s="1"/>
  <c r="B604"/>
  <c r="B603"/>
  <c r="E602"/>
  <c r="D602"/>
  <c r="C602"/>
  <c r="B602" s="1"/>
  <c r="B601"/>
  <c r="B600"/>
  <c r="E599"/>
  <c r="D599"/>
  <c r="C599"/>
  <c r="B599" s="1"/>
  <c r="B598"/>
  <c r="B597"/>
  <c r="E596"/>
  <c r="D596"/>
  <c r="C596"/>
  <c r="B596" s="1"/>
  <c r="B595"/>
  <c r="B594"/>
  <c r="E593"/>
  <c r="D593"/>
  <c r="C593"/>
  <c r="B593" s="1"/>
  <c r="B592"/>
  <c r="B591"/>
  <c r="B590"/>
  <c r="B589"/>
  <c r="E588"/>
  <c r="D588"/>
  <c r="C588"/>
  <c r="B588" s="1"/>
  <c r="B587"/>
  <c r="B586"/>
  <c r="B585"/>
  <c r="B584"/>
  <c r="B583"/>
  <c r="B582"/>
  <c r="B581"/>
  <c r="B580"/>
  <c r="E579"/>
  <c r="D579"/>
  <c r="C579"/>
  <c r="B579" s="1"/>
  <c r="B578"/>
  <c r="B577"/>
  <c r="B576"/>
  <c r="B575"/>
  <c r="B574"/>
  <c r="B573"/>
  <c r="B572"/>
  <c r="E571"/>
  <c r="D571"/>
  <c r="C571"/>
  <c r="B571" s="1"/>
  <c r="B570"/>
  <c r="B569"/>
  <c r="B568"/>
  <c r="B567"/>
  <c r="B566"/>
  <c r="B565"/>
  <c r="E564"/>
  <c r="D564"/>
  <c r="C564"/>
  <c r="B564"/>
  <c r="B563"/>
  <c r="B562"/>
  <c r="B561"/>
  <c r="B560"/>
  <c r="B559"/>
  <c r="B558"/>
  <c r="B557"/>
  <c r="B556"/>
  <c r="E555"/>
  <c r="D555"/>
  <c r="C555"/>
  <c r="B555"/>
  <c r="B554"/>
  <c r="B553"/>
  <c r="B552"/>
  <c r="B551"/>
  <c r="B550"/>
  <c r="B549"/>
  <c r="B548"/>
  <c r="B547"/>
  <c r="B546"/>
  <c r="E545"/>
  <c r="D545"/>
  <c r="C545"/>
  <c r="B545" s="1"/>
  <c r="B544"/>
  <c r="B543"/>
  <c r="B542"/>
  <c r="E541"/>
  <c r="D541"/>
  <c r="C541"/>
  <c r="B541"/>
  <c r="B540"/>
  <c r="B539"/>
  <c r="B538"/>
  <c r="B537"/>
  <c r="B536"/>
  <c r="B535"/>
  <c r="B534"/>
  <c r="B533"/>
  <c r="E532"/>
  <c r="D532"/>
  <c r="C532"/>
  <c r="B532"/>
  <c r="B531"/>
  <c r="E530"/>
  <c r="D530"/>
  <c r="C530"/>
  <c r="B530" s="1"/>
  <c r="B529"/>
  <c r="B528"/>
  <c r="B527"/>
  <c r="B526"/>
  <c r="B525"/>
  <c r="B524"/>
  <c r="B523"/>
  <c r="E522"/>
  <c r="E502" s="1"/>
  <c r="D522"/>
  <c r="C522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E503"/>
  <c r="D503"/>
  <c r="C503"/>
  <c r="B503" s="1"/>
  <c r="D502"/>
  <c r="B501"/>
  <c r="B500"/>
  <c r="B499"/>
  <c r="E498"/>
  <c r="D498"/>
  <c r="C498"/>
  <c r="B498" s="1"/>
  <c r="B497"/>
  <c r="B496"/>
  <c r="B495"/>
  <c r="B494"/>
  <c r="B493"/>
  <c r="B492"/>
  <c r="B491"/>
  <c r="E490"/>
  <c r="D490"/>
  <c r="C490"/>
  <c r="B490"/>
  <c r="B489"/>
  <c r="B488"/>
  <c r="B487"/>
  <c r="B486"/>
  <c r="B485"/>
  <c r="B484"/>
  <c r="B483"/>
  <c r="B482"/>
  <c r="E481"/>
  <c r="E445" s="1"/>
  <c r="D481"/>
  <c r="C481"/>
  <c r="B481"/>
  <c r="B480"/>
  <c r="B479"/>
  <c r="B478"/>
  <c r="B477"/>
  <c r="B476"/>
  <c r="B475"/>
  <c r="B474"/>
  <c r="B473"/>
  <c r="B472"/>
  <c r="B471"/>
  <c r="E470"/>
  <c r="D470"/>
  <c r="D445" s="1"/>
  <c r="C470"/>
  <c r="B470" s="1"/>
  <c r="B469"/>
  <c r="B468"/>
  <c r="B467"/>
  <c r="B466"/>
  <c r="B465"/>
  <c r="B464"/>
  <c r="B463"/>
  <c r="E462"/>
  <c r="D462"/>
  <c r="C462"/>
  <c r="B462" s="1"/>
  <c r="C461"/>
  <c r="B461" s="1"/>
  <c r="B460"/>
  <c r="B459"/>
  <c r="B458"/>
  <c r="B457"/>
  <c r="B456"/>
  <c r="B455"/>
  <c r="B454"/>
  <c r="B453"/>
  <c r="B452"/>
  <c r="B451"/>
  <c r="B450"/>
  <c r="B449"/>
  <c r="B448"/>
  <c r="B447"/>
  <c r="E446"/>
  <c r="D446"/>
  <c r="C446"/>
  <c r="B446" s="1"/>
  <c r="C445"/>
  <c r="B444"/>
  <c r="B443"/>
  <c r="B442"/>
  <c r="B441"/>
  <c r="E440"/>
  <c r="D440"/>
  <c r="C440"/>
  <c r="B440" s="1"/>
  <c r="B439"/>
  <c r="B438"/>
  <c r="B437"/>
  <c r="E436"/>
  <c r="D436"/>
  <c r="C436"/>
  <c r="B436"/>
  <c r="B435"/>
  <c r="B434"/>
  <c r="B433"/>
  <c r="E432"/>
  <c r="D432"/>
  <c r="C432"/>
  <c r="B432" s="1"/>
  <c r="B431"/>
  <c r="B430"/>
  <c r="B429"/>
  <c r="B428"/>
  <c r="B427"/>
  <c r="B426"/>
  <c r="E425"/>
  <c r="D425"/>
  <c r="C425"/>
  <c r="B425" s="1"/>
  <c r="B424"/>
  <c r="B423"/>
  <c r="B422"/>
  <c r="B421"/>
  <c r="E420"/>
  <c r="D420"/>
  <c r="C420"/>
  <c r="B420" s="1"/>
  <c r="B419"/>
  <c r="B418"/>
  <c r="B417"/>
  <c r="B416"/>
  <c r="E415"/>
  <c r="D415"/>
  <c r="C415"/>
  <c r="B415" s="1"/>
  <c r="B414"/>
  <c r="B413"/>
  <c r="B412"/>
  <c r="B411"/>
  <c r="E410"/>
  <c r="E389" s="1"/>
  <c r="D410"/>
  <c r="C410"/>
  <c r="B410" s="1"/>
  <c r="B409"/>
  <c r="B408"/>
  <c r="B407"/>
  <c r="B406"/>
  <c r="B405"/>
  <c r="E404"/>
  <c r="D404"/>
  <c r="C404"/>
  <c r="B404" s="1"/>
  <c r="B403"/>
  <c r="B402"/>
  <c r="B401"/>
  <c r="B400"/>
  <c r="B399"/>
  <c r="B398"/>
  <c r="B397"/>
  <c r="B396"/>
  <c r="E395"/>
  <c r="D395"/>
  <c r="C395"/>
  <c r="B395" s="1"/>
  <c r="B394"/>
  <c r="B393"/>
  <c r="B392"/>
  <c r="B391"/>
  <c r="E390"/>
  <c r="D390"/>
  <c r="C390"/>
  <c r="B390" s="1"/>
  <c r="D389"/>
  <c r="C388"/>
  <c r="B388"/>
  <c r="B387"/>
  <c r="B386"/>
  <c r="B385"/>
  <c r="B384"/>
  <c r="B383"/>
  <c r="B382"/>
  <c r="E381"/>
  <c r="D381"/>
  <c r="C381"/>
  <c r="B381" s="1"/>
  <c r="B380"/>
  <c r="B379"/>
  <c r="B378"/>
  <c r="B377"/>
  <c r="B376"/>
  <c r="E375"/>
  <c r="D375"/>
  <c r="C375"/>
  <c r="B375" s="1"/>
  <c r="B374"/>
  <c r="B373"/>
  <c r="B372"/>
  <c r="E371"/>
  <c r="D371"/>
  <c r="C371"/>
  <c r="B371" s="1"/>
  <c r="B370"/>
  <c r="B369"/>
  <c r="B368"/>
  <c r="E367"/>
  <c r="D367"/>
  <c r="C367"/>
  <c r="B367" s="1"/>
  <c r="B366"/>
  <c r="B365"/>
  <c r="B364"/>
  <c r="E363"/>
  <c r="D363"/>
  <c r="C363"/>
  <c r="B363"/>
  <c r="B362"/>
  <c r="B361"/>
  <c r="B360"/>
  <c r="B359"/>
  <c r="B358"/>
  <c r="E357"/>
  <c r="E338" s="1"/>
  <c r="D357"/>
  <c r="C357"/>
  <c r="B357" s="1"/>
  <c r="B356"/>
  <c r="B355"/>
  <c r="B354"/>
  <c r="B353"/>
  <c r="B352"/>
  <c r="E351"/>
  <c r="D351"/>
  <c r="C351"/>
  <c r="B351" s="1"/>
  <c r="B350"/>
  <c r="B349"/>
  <c r="C348"/>
  <c r="B348" s="1"/>
  <c r="B347"/>
  <c r="B346"/>
  <c r="C345"/>
  <c r="B345" s="1"/>
  <c r="E344"/>
  <c r="D344"/>
  <c r="C344"/>
  <c r="B344" s="1"/>
  <c r="B343"/>
  <c r="B342"/>
  <c r="B341"/>
  <c r="B340"/>
  <c r="E339"/>
  <c r="D339"/>
  <c r="C339"/>
  <c r="B339" s="1"/>
  <c r="D338"/>
  <c r="B337"/>
  <c r="B336"/>
  <c r="E335"/>
  <c r="D335"/>
  <c r="C335"/>
  <c r="B335"/>
  <c r="B334"/>
  <c r="B333"/>
  <c r="B332"/>
  <c r="B331"/>
  <c r="B330"/>
  <c r="E329"/>
  <c r="D329"/>
  <c r="C329"/>
  <c r="B329" s="1"/>
  <c r="B328"/>
  <c r="B327"/>
  <c r="B326"/>
  <c r="B325"/>
  <c r="B324"/>
  <c r="B323"/>
  <c r="B322"/>
  <c r="E321"/>
  <c r="D321"/>
  <c r="C321"/>
  <c r="B321"/>
  <c r="B320"/>
  <c r="B319"/>
  <c r="B318"/>
  <c r="B317"/>
  <c r="B316"/>
  <c r="B315"/>
  <c r="B314"/>
  <c r="B313"/>
  <c r="B312"/>
  <c r="E311"/>
  <c r="D311"/>
  <c r="C311"/>
  <c r="B311" s="1"/>
  <c r="B310"/>
  <c r="B309"/>
  <c r="B308"/>
  <c r="B307"/>
  <c r="B306"/>
  <c r="B305"/>
  <c r="B304"/>
  <c r="B303"/>
  <c r="B302"/>
  <c r="E301"/>
  <c r="D301"/>
  <c r="C301"/>
  <c r="B301" s="1"/>
  <c r="B300"/>
  <c r="B299"/>
  <c r="B298"/>
  <c r="B297"/>
  <c r="B296"/>
  <c r="B295"/>
  <c r="B294"/>
  <c r="B293"/>
  <c r="B292"/>
  <c r="B291"/>
  <c r="B290"/>
  <c r="B289"/>
  <c r="B288"/>
  <c r="E287"/>
  <c r="D287"/>
  <c r="C287"/>
  <c r="B287" s="1"/>
  <c r="B286"/>
  <c r="B285"/>
  <c r="B284"/>
  <c r="B283"/>
  <c r="B282"/>
  <c r="B281"/>
  <c r="B280"/>
  <c r="C279"/>
  <c r="B279"/>
  <c r="E278"/>
  <c r="D278"/>
  <c r="C278"/>
  <c r="B278"/>
  <c r="B277"/>
  <c r="B276"/>
  <c r="B275"/>
  <c r="B274"/>
  <c r="B273"/>
  <c r="B272"/>
  <c r="C271"/>
  <c r="B271"/>
  <c r="E270"/>
  <c r="D270"/>
  <c r="C270"/>
  <c r="B270"/>
  <c r="B269"/>
  <c r="B268"/>
  <c r="B267"/>
  <c r="B266"/>
  <c r="B265"/>
  <c r="B264"/>
  <c r="E263"/>
  <c r="D263"/>
  <c r="C263"/>
  <c r="B263" s="1"/>
  <c r="B262"/>
  <c r="B261"/>
  <c r="B260"/>
  <c r="B259"/>
  <c r="B258"/>
  <c r="B257"/>
  <c r="B256"/>
  <c r="B255"/>
  <c r="B254"/>
  <c r="B253"/>
  <c r="E252"/>
  <c r="E248" s="1"/>
  <c r="D252"/>
  <c r="C252"/>
  <c r="B252"/>
  <c r="B251"/>
  <c r="B250"/>
  <c r="E249"/>
  <c r="D249"/>
  <c r="C249"/>
  <c r="B249" s="1"/>
  <c r="D248"/>
  <c r="B247"/>
  <c r="B246"/>
  <c r="B245"/>
  <c r="B244"/>
  <c r="B243"/>
  <c r="B242"/>
  <c r="B241"/>
  <c r="B240"/>
  <c r="E239"/>
  <c r="D239"/>
  <c r="C239"/>
  <c r="B239" s="1"/>
  <c r="E238"/>
  <c r="D238"/>
  <c r="C238"/>
  <c r="B238" s="1"/>
  <c r="B237"/>
  <c r="B236"/>
  <c r="B235"/>
  <c r="E234"/>
  <c r="D234"/>
  <c r="C234"/>
  <c r="B234" s="1"/>
  <c r="C233"/>
  <c r="B233" s="1"/>
  <c r="B232"/>
  <c r="E231"/>
  <c r="D231"/>
  <c r="B230"/>
  <c r="B229"/>
  <c r="B228"/>
  <c r="B227"/>
  <c r="B226"/>
  <c r="B225"/>
  <c r="B224"/>
  <c r="B223"/>
  <c r="B222"/>
  <c r="B221"/>
  <c r="B220"/>
  <c r="B219"/>
  <c r="B218"/>
  <c r="B217"/>
  <c r="E216"/>
  <c r="D216"/>
  <c r="C216"/>
  <c r="B216" s="1"/>
  <c r="B215"/>
  <c r="B214"/>
  <c r="B213"/>
  <c r="B212"/>
  <c r="B211"/>
  <c r="B210"/>
  <c r="E209"/>
  <c r="D209"/>
  <c r="C209"/>
  <c r="B209"/>
  <c r="B208"/>
  <c r="B207"/>
  <c r="B206"/>
  <c r="B205"/>
  <c r="B204"/>
  <c r="E203"/>
  <c r="D203"/>
  <c r="C203"/>
  <c r="B203" s="1"/>
  <c r="B202"/>
  <c r="B201"/>
  <c r="B200"/>
  <c r="B199"/>
  <c r="B198"/>
  <c r="E197"/>
  <c r="D197"/>
  <c r="C197"/>
  <c r="B197" s="1"/>
  <c r="B196"/>
  <c r="B195"/>
  <c r="B194"/>
  <c r="B193"/>
  <c r="B192"/>
  <c r="B191"/>
  <c r="B190"/>
  <c r="E189"/>
  <c r="D189"/>
  <c r="C189"/>
  <c r="B189" s="1"/>
  <c r="B188"/>
  <c r="B187"/>
  <c r="B186"/>
  <c r="B185"/>
  <c r="B184"/>
  <c r="B183"/>
  <c r="E182"/>
  <c r="D182"/>
  <c r="C182"/>
  <c r="B182" s="1"/>
  <c r="B181"/>
  <c r="B180"/>
  <c r="B179"/>
  <c r="B178"/>
  <c r="B177"/>
  <c r="B176"/>
  <c r="E175"/>
  <c r="D175"/>
  <c r="C175"/>
  <c r="B175" s="1"/>
  <c r="B174"/>
  <c r="B173"/>
  <c r="B172"/>
  <c r="B171"/>
  <c r="B170"/>
  <c r="B169"/>
  <c r="E168"/>
  <c r="D168"/>
  <c r="C168"/>
  <c r="B168" s="1"/>
  <c r="B167"/>
  <c r="B166"/>
  <c r="B165"/>
  <c r="B164"/>
  <c r="B163"/>
  <c r="B162"/>
  <c r="E161"/>
  <c r="D161"/>
  <c r="C161"/>
  <c r="B161" s="1"/>
  <c r="B160"/>
  <c r="B159"/>
  <c r="B158"/>
  <c r="B157"/>
  <c r="B156"/>
  <c r="B155"/>
  <c r="E154"/>
  <c r="D154"/>
  <c r="C154"/>
  <c r="B154" s="1"/>
  <c r="B153"/>
  <c r="B152"/>
  <c r="B151"/>
  <c r="B150"/>
  <c r="B149"/>
  <c r="E148"/>
  <c r="D148"/>
  <c r="C148"/>
  <c r="B148"/>
  <c r="B147"/>
  <c r="B146"/>
  <c r="B145"/>
  <c r="B144"/>
  <c r="B143"/>
  <c r="B142"/>
  <c r="B141"/>
  <c r="E140"/>
  <c r="D140"/>
  <c r="C140"/>
  <c r="B140" s="1"/>
  <c r="B139"/>
  <c r="B138"/>
  <c r="B137"/>
  <c r="B136"/>
  <c r="B135"/>
  <c r="B134"/>
  <c r="E133"/>
  <c r="D133"/>
  <c r="C133"/>
  <c r="B133" s="1"/>
  <c r="B132"/>
  <c r="B131"/>
  <c r="B130"/>
  <c r="B129"/>
  <c r="B128"/>
  <c r="B127"/>
  <c r="B126"/>
  <c r="B125"/>
  <c r="B124"/>
  <c r="B123"/>
  <c r="B122"/>
  <c r="E121"/>
  <c r="D121"/>
  <c r="C121"/>
  <c r="B121"/>
  <c r="B120"/>
  <c r="B119"/>
  <c r="B118"/>
  <c r="B117"/>
  <c r="B116"/>
  <c r="B115"/>
  <c r="B114"/>
  <c r="B113"/>
  <c r="B112"/>
  <c r="B111"/>
  <c r="E110"/>
  <c r="D110"/>
  <c r="C110"/>
  <c r="B110" s="1"/>
  <c r="B109"/>
  <c r="B108"/>
  <c r="B107"/>
  <c r="B106"/>
  <c r="B105"/>
  <c r="B104"/>
  <c r="B103"/>
  <c r="B102"/>
  <c r="E101"/>
  <c r="D101"/>
  <c r="C101"/>
  <c r="B101" s="1"/>
  <c r="B100"/>
  <c r="B99"/>
  <c r="B98"/>
  <c r="B97"/>
  <c r="B96"/>
  <c r="B95"/>
  <c r="B94"/>
  <c r="B93"/>
  <c r="B92"/>
  <c r="B91"/>
  <c r="B90"/>
  <c r="B89"/>
  <c r="E88"/>
  <c r="D88"/>
  <c r="C88"/>
  <c r="B88" s="1"/>
  <c r="B87"/>
  <c r="B86"/>
  <c r="B85"/>
  <c r="B84"/>
  <c r="B83"/>
  <c r="B82"/>
  <c r="B81"/>
  <c r="B80"/>
  <c r="E79"/>
  <c r="D79"/>
  <c r="C79"/>
  <c r="B79" s="1"/>
  <c r="B78"/>
  <c r="B77"/>
  <c r="B76"/>
  <c r="B75"/>
  <c r="B74"/>
  <c r="B73"/>
  <c r="B72"/>
  <c r="E71"/>
  <c r="D71"/>
  <c r="C71"/>
  <c r="B71" s="1"/>
  <c r="B70"/>
  <c r="B69"/>
  <c r="B68"/>
  <c r="B67"/>
  <c r="B66"/>
  <c r="B65"/>
  <c r="B64"/>
  <c r="B63"/>
  <c r="B62"/>
  <c r="B61"/>
  <c r="E60"/>
  <c r="D60"/>
  <c r="C60"/>
  <c r="B60" s="1"/>
  <c r="B59"/>
  <c r="B58"/>
  <c r="B57"/>
  <c r="B56"/>
  <c r="B55"/>
  <c r="B54"/>
  <c r="B53"/>
  <c r="B52"/>
  <c r="B51"/>
  <c r="B50"/>
  <c r="E49"/>
  <c r="D49"/>
  <c r="C49"/>
  <c r="B49" s="1"/>
  <c r="C48"/>
  <c r="B48" s="1"/>
  <c r="B47"/>
  <c r="B46"/>
  <c r="B45"/>
  <c r="B44"/>
  <c r="B43"/>
  <c r="B42"/>
  <c r="B41"/>
  <c r="B40"/>
  <c r="B39"/>
  <c r="E38"/>
  <c r="D38"/>
  <c r="C38"/>
  <c r="B38"/>
  <c r="B37"/>
  <c r="B36"/>
  <c r="B35"/>
  <c r="B34"/>
  <c r="B33"/>
  <c r="B32"/>
  <c r="B31"/>
  <c r="B30"/>
  <c r="B29"/>
  <c r="B28"/>
  <c r="E27"/>
  <c r="D27"/>
  <c r="C27"/>
  <c r="B27" s="1"/>
  <c r="B26"/>
  <c r="B25"/>
  <c r="B24"/>
  <c r="B23"/>
  <c r="B22"/>
  <c r="B21"/>
  <c r="B20"/>
  <c r="B19"/>
  <c r="E18"/>
  <c r="D18"/>
  <c r="D5" s="1"/>
  <c r="C18"/>
  <c r="B18" s="1"/>
  <c r="B17"/>
  <c r="B16"/>
  <c r="B15"/>
  <c r="B14"/>
  <c r="B13"/>
  <c r="B12"/>
  <c r="B11"/>
  <c r="B10"/>
  <c r="B9"/>
  <c r="B8"/>
  <c r="B6" s="1"/>
  <c r="B7"/>
  <c r="E6"/>
  <c r="D6"/>
  <c r="C6"/>
  <c r="E5"/>
  <c r="D1249" l="1"/>
  <c r="B445"/>
  <c r="B653"/>
  <c r="B790"/>
  <c r="B1039"/>
  <c r="B1079"/>
  <c r="C231"/>
  <c r="C628"/>
  <c r="B628" s="1"/>
  <c r="E653"/>
  <c r="E628" s="1"/>
  <c r="E723"/>
  <c r="B723" s="1"/>
  <c r="C1123"/>
  <c r="B1123" s="1"/>
  <c r="C1143"/>
  <c r="B1143" s="1"/>
  <c r="C248"/>
  <c r="B248" s="1"/>
  <c r="C338"/>
  <c r="B338" s="1"/>
  <c r="C389"/>
  <c r="B389" s="1"/>
  <c r="C502"/>
  <c r="B502" s="1"/>
  <c r="C699"/>
  <c r="B817"/>
  <c r="C955"/>
  <c r="B955" s="1"/>
  <c r="C1019"/>
  <c r="B1019" s="1"/>
  <c r="E699" l="1"/>
  <c r="E1249" s="1"/>
  <c r="B231"/>
  <c r="B5" s="1"/>
  <c r="C5"/>
  <c r="C1249" s="1"/>
  <c r="B699" l="1"/>
  <c r="B1249" s="1"/>
</calcChain>
</file>

<file path=xl/sharedStrings.xml><?xml version="1.0" encoding="utf-8"?>
<sst xmlns="http://schemas.openxmlformats.org/spreadsheetml/2006/main" count="1250" uniqueCount="963">
  <si>
    <t>单位：万元</t>
  </si>
  <si>
    <t>名称</t>
  </si>
  <si>
    <t>合计</t>
  </si>
  <si>
    <t>预算数</t>
  </si>
  <si>
    <t>上级补助</t>
  </si>
  <si>
    <t>预计上年结转</t>
  </si>
  <si>
    <t>一、一般公共服务支出</t>
  </si>
  <si>
    <t xml:space="preserve">    人大事务</t>
  </si>
  <si>
    <t xml:space="preserve">      行政运行</t>
  </si>
  <si>
    <t xml:space="preserve">      一般行政管理事务</t>
  </si>
  <si>
    <t xml:space="preserve">      机关服务</t>
  </si>
  <si>
    <t xml:space="preserve">      人大会议</t>
  </si>
  <si>
    <t xml:space="preserve">      人大立法</t>
  </si>
  <si>
    <t xml:space="preserve">      人大监督</t>
  </si>
  <si>
    <t xml:space="preserve">      人大代表履职能力提升</t>
  </si>
  <si>
    <t xml:space="preserve">      代表工作</t>
  </si>
  <si>
    <t xml:space="preserve">      人大信访工作</t>
  </si>
  <si>
    <t xml:space="preserve">      事业运行</t>
  </si>
  <si>
    <t xml:space="preserve">      其他人大事务支出</t>
  </si>
  <si>
    <t xml:space="preserve">    政协事务</t>
  </si>
  <si>
    <t xml:space="preserve">      政协会议</t>
  </si>
  <si>
    <t xml:space="preserve">      委员视察</t>
  </si>
  <si>
    <t xml:space="preserve">      参政议政</t>
  </si>
  <si>
    <t xml:space="preserve">      其他政协事务支出</t>
  </si>
  <si>
    <t xml:space="preserve">    政府办公厅(室)及相关机构事务</t>
  </si>
  <si>
    <t xml:space="preserve">      专项服务</t>
  </si>
  <si>
    <t xml:space="preserve">      专项业务及机关事务管理</t>
  </si>
  <si>
    <t xml:space="preserve">      政务公开审批</t>
  </si>
  <si>
    <t xml:space="preserve">      信访事务</t>
  </si>
  <si>
    <t xml:space="preserve">      参事事务</t>
  </si>
  <si>
    <t xml:space="preserve">      其他政府办公厅（室）及相关机构事务支出</t>
  </si>
  <si>
    <t xml:space="preserve">    发展与改革事务</t>
  </si>
  <si>
    <t xml:space="preserve">      战略规划与实施</t>
  </si>
  <si>
    <t xml:space="preserve">      日常经济运行调节</t>
  </si>
  <si>
    <t xml:space="preserve">      社会事业发展规划</t>
  </si>
  <si>
    <t xml:space="preserve">      经济体制改革研究</t>
  </si>
  <si>
    <t xml:space="preserve">      物价管理</t>
  </si>
  <si>
    <t xml:space="preserve">      其他发展与改革事务支出</t>
  </si>
  <si>
    <t xml:space="preserve">    统计信息事务</t>
  </si>
  <si>
    <t xml:space="preserve">      信息事务</t>
  </si>
  <si>
    <t xml:space="preserve">      专项统计业务</t>
  </si>
  <si>
    <t xml:space="preserve">      统计管理</t>
  </si>
  <si>
    <t xml:space="preserve">      专项普查活动</t>
  </si>
  <si>
    <t xml:space="preserve">      统计抽样调查</t>
  </si>
  <si>
    <t xml:space="preserve">      其他统计信息事务支出</t>
  </si>
  <si>
    <t xml:space="preserve">    财政事务</t>
  </si>
  <si>
    <t xml:space="preserve">      预算改革业务</t>
  </si>
  <si>
    <t xml:space="preserve">      财政国库业务</t>
  </si>
  <si>
    <t xml:space="preserve">      财政监察</t>
  </si>
  <si>
    <t xml:space="preserve">      信息化建设</t>
  </si>
  <si>
    <t xml:space="preserve">      财政委托业务支出</t>
  </si>
  <si>
    <t xml:space="preserve">      其他财政事务支出</t>
  </si>
  <si>
    <t xml:space="preserve">    税收事务</t>
  </si>
  <si>
    <t xml:space="preserve">      税收业务</t>
  </si>
  <si>
    <t xml:space="preserve">      其他税收事务支出</t>
  </si>
  <si>
    <t xml:space="preserve">    审计事务</t>
  </si>
  <si>
    <t xml:space="preserve">      审计业务</t>
  </si>
  <si>
    <t xml:space="preserve">      审计管理</t>
  </si>
  <si>
    <t xml:space="preserve">      其他审计事务支出</t>
  </si>
  <si>
    <t xml:space="preserve">    海关事务</t>
  </si>
  <si>
    <t xml:space="preserve">      缉私办案</t>
  </si>
  <si>
    <t xml:space="preserve">      口岸管理</t>
  </si>
  <si>
    <t xml:space="preserve">      海关关务</t>
  </si>
  <si>
    <t xml:space="preserve">      关税征管</t>
  </si>
  <si>
    <t xml:space="preserve">      海关监管</t>
  </si>
  <si>
    <t xml:space="preserve">      检验检疫</t>
  </si>
  <si>
    <t xml:space="preserve">      其他海关事务支出</t>
  </si>
  <si>
    <t xml:space="preserve">    纪检监察事务</t>
  </si>
  <si>
    <t xml:space="preserve">      大案要案查处</t>
  </si>
  <si>
    <t xml:space="preserve">      派驻派出机构</t>
  </si>
  <si>
    <t xml:space="preserve">      巡视工作</t>
  </si>
  <si>
    <t xml:space="preserve">      其他纪检监察事务支出</t>
  </si>
  <si>
    <t xml:space="preserve">    商贸事务</t>
  </si>
  <si>
    <t xml:space="preserve">      对外贸易管理</t>
  </si>
  <si>
    <t xml:space="preserve">      国际经济合作</t>
  </si>
  <si>
    <t xml:space="preserve">      外资管理</t>
  </si>
  <si>
    <t xml:space="preserve">      国内贸易管理</t>
  </si>
  <si>
    <t xml:space="preserve">      招商引资</t>
  </si>
  <si>
    <t xml:space="preserve">      其他商贸事务支出</t>
  </si>
  <si>
    <t xml:space="preserve">    知识产权事务</t>
  </si>
  <si>
    <t xml:space="preserve">      专利审批</t>
  </si>
  <si>
    <t xml:space="preserve">      知识产权战略和规划</t>
  </si>
  <si>
    <t xml:space="preserve">      国际合作与交流</t>
  </si>
  <si>
    <t xml:space="preserve">      知识产权宏观管理</t>
  </si>
  <si>
    <t xml:space="preserve">      商标管理</t>
  </si>
  <si>
    <t xml:space="preserve">      原产地地理标志管理</t>
  </si>
  <si>
    <t xml:space="preserve">      其他知识产权事务支出</t>
  </si>
  <si>
    <t xml:space="preserve">    民族事务</t>
  </si>
  <si>
    <t xml:space="preserve">      民族工作专项</t>
  </si>
  <si>
    <t xml:space="preserve">      其他民族事务支出</t>
  </si>
  <si>
    <t xml:space="preserve">    港澳台事务</t>
  </si>
  <si>
    <t xml:space="preserve">      港澳事务</t>
  </si>
  <si>
    <t xml:space="preserve">      台湾事务</t>
  </si>
  <si>
    <t xml:space="preserve">      其他港澳台事务支出</t>
  </si>
  <si>
    <t xml:space="preserve">    档案事务</t>
  </si>
  <si>
    <t xml:space="preserve">      档案馆</t>
  </si>
  <si>
    <t xml:space="preserve">      其他档案事务支出</t>
  </si>
  <si>
    <t xml:space="preserve">    民主党派及工商联事务</t>
  </si>
  <si>
    <t xml:space="preserve">      其他民主党派及工商联事务支出</t>
  </si>
  <si>
    <t xml:space="preserve">    群众团体事务</t>
  </si>
  <si>
    <t xml:space="preserve">      工会事务</t>
  </si>
  <si>
    <t xml:space="preserve">      其他群众团体事务支出</t>
  </si>
  <si>
    <t xml:space="preserve">    党委办公厅（室）及相关机构事务</t>
  </si>
  <si>
    <t xml:space="preserve">      专项业务</t>
  </si>
  <si>
    <t xml:space="preserve">      其他党委办公厅（室）及相关机构事务支出</t>
  </si>
  <si>
    <t xml:space="preserve">    组织事务</t>
  </si>
  <si>
    <t xml:space="preserve">      公务员事务</t>
  </si>
  <si>
    <t xml:space="preserve">      其他组织事务支出</t>
  </si>
  <si>
    <t xml:space="preserve">    宣传事务</t>
  </si>
  <si>
    <t xml:space="preserve">      宣传管理</t>
  </si>
  <si>
    <t xml:space="preserve">      其他宣传事务支出</t>
  </si>
  <si>
    <t xml:space="preserve">    统战事务</t>
  </si>
  <si>
    <t xml:space="preserve">      宗教事务</t>
  </si>
  <si>
    <t xml:space="preserve">      华侨事务</t>
  </si>
  <si>
    <t xml:space="preserve">      其他统战事务支出</t>
  </si>
  <si>
    <t xml:space="preserve">    对外联络事务</t>
  </si>
  <si>
    <t xml:space="preserve">      其他对外联络事务支出</t>
  </si>
  <si>
    <t xml:space="preserve">    其他共产党事务支出</t>
  </si>
  <si>
    <t xml:space="preserve">      其他共产党事务支出</t>
  </si>
  <si>
    <t xml:space="preserve">    网信事务</t>
  </si>
  <si>
    <t xml:space="preserve">      信息安全事务</t>
  </si>
  <si>
    <t xml:space="preserve">      其他网信事务支出</t>
  </si>
  <si>
    <t xml:space="preserve">    市场监督管理事务</t>
  </si>
  <si>
    <t xml:space="preserve">      市场主体管理</t>
  </si>
  <si>
    <t xml:space="preserve">      市场秩序执法</t>
  </si>
  <si>
    <t xml:space="preserve">      质量基础</t>
  </si>
  <si>
    <t xml:space="preserve">      药品事务</t>
  </si>
  <si>
    <t xml:space="preserve">      医疗器械事务</t>
  </si>
  <si>
    <t xml:space="preserve">      化妆品事务</t>
  </si>
  <si>
    <t xml:space="preserve">      质量安全监管</t>
  </si>
  <si>
    <t xml:space="preserve">      食品安全监管</t>
  </si>
  <si>
    <t xml:space="preserve">      其他市场监督管理事务</t>
  </si>
  <si>
    <t xml:space="preserve">    其他一般公共服务支出</t>
  </si>
  <si>
    <t xml:space="preserve">      国家赔偿费用支出</t>
  </si>
  <si>
    <t xml:space="preserve">      其他一般公共服务支出</t>
  </si>
  <si>
    <t>二、外交支出</t>
  </si>
  <si>
    <t xml:space="preserve">    对外合作与交流</t>
  </si>
  <si>
    <t xml:space="preserve">    对外宣传</t>
  </si>
  <si>
    <t xml:space="preserve">    其他外交支出</t>
  </si>
  <si>
    <t>三、国防支出</t>
  </si>
  <si>
    <t xml:space="preserve">    国防动员</t>
  </si>
  <si>
    <t xml:space="preserve">      兵役征集</t>
  </si>
  <si>
    <t xml:space="preserve">      经济动员</t>
  </si>
  <si>
    <t xml:space="preserve">      人民防空</t>
  </si>
  <si>
    <t xml:space="preserve">      交通战备</t>
  </si>
  <si>
    <t xml:space="preserve">      民兵</t>
  </si>
  <si>
    <t xml:space="preserve">      边海防</t>
  </si>
  <si>
    <t xml:space="preserve">      其他国防动员支出</t>
  </si>
  <si>
    <t xml:space="preserve">    其他国防支出</t>
  </si>
  <si>
    <t>四、公共安全支出</t>
  </si>
  <si>
    <t xml:space="preserve">    武装警察部队</t>
  </si>
  <si>
    <t xml:space="preserve">      武装警察部队</t>
  </si>
  <si>
    <t xml:space="preserve">      其他武装警察部队支出</t>
  </si>
  <si>
    <t xml:space="preserve">    公安</t>
  </si>
  <si>
    <t xml:space="preserve">      执法办案</t>
  </si>
  <si>
    <t xml:space="preserve">      特别业务</t>
  </si>
  <si>
    <t xml:space="preserve">      特勤业务</t>
  </si>
  <si>
    <t xml:space="preserve">      移民事务</t>
  </si>
  <si>
    <t xml:space="preserve">      其他公安支出</t>
  </si>
  <si>
    <t xml:space="preserve">    国家安全</t>
  </si>
  <si>
    <t xml:space="preserve">      安全业务</t>
  </si>
  <si>
    <t xml:space="preserve">      其他国家安全支出</t>
  </si>
  <si>
    <t xml:space="preserve">    检察</t>
  </si>
  <si>
    <t xml:space="preserve">      “两房”建设</t>
  </si>
  <si>
    <t xml:space="preserve">      检查监督</t>
  </si>
  <si>
    <t xml:space="preserve">      其他检察支出</t>
  </si>
  <si>
    <t xml:space="preserve">    法院</t>
  </si>
  <si>
    <t xml:space="preserve">      案件审判</t>
  </si>
  <si>
    <t xml:space="preserve">      案件执行</t>
  </si>
  <si>
    <t xml:space="preserve">      “两庭”建设</t>
  </si>
  <si>
    <t xml:space="preserve">      其他法院支出</t>
  </si>
  <si>
    <t xml:space="preserve">    司法</t>
  </si>
  <si>
    <t xml:space="preserve">      基层司法业务</t>
  </si>
  <si>
    <t xml:space="preserve">      普法宣传</t>
  </si>
  <si>
    <t xml:space="preserve">      律师管理</t>
  </si>
  <si>
    <t xml:space="preserve">      公共法律服务</t>
  </si>
  <si>
    <t xml:space="preserve">      国家统一法律职业资格考试</t>
  </si>
  <si>
    <t xml:space="preserve">      社区矫正</t>
  </si>
  <si>
    <t xml:space="preserve">      法治建设</t>
  </si>
  <si>
    <t xml:space="preserve">      其他司法支出</t>
  </si>
  <si>
    <t xml:space="preserve">    监狱</t>
  </si>
  <si>
    <t xml:space="preserve">      罪犯生活及医疗卫生</t>
  </si>
  <si>
    <t xml:space="preserve">      监狱业务及罪犯改造</t>
  </si>
  <si>
    <t xml:space="preserve">      狱政设施建设</t>
  </si>
  <si>
    <t xml:space="preserve">      其他监狱支出</t>
  </si>
  <si>
    <t xml:space="preserve">    强制隔离戒毒</t>
  </si>
  <si>
    <t xml:space="preserve">      强制隔离戒毒人员生活</t>
  </si>
  <si>
    <t xml:space="preserve">      强制隔离戒毒人员教育</t>
  </si>
  <si>
    <t xml:space="preserve">      所政设施建设</t>
  </si>
  <si>
    <t xml:space="preserve">      其他强制隔离戒毒支出</t>
  </si>
  <si>
    <t xml:space="preserve">    国家保密</t>
  </si>
  <si>
    <t xml:space="preserve">      保密技术</t>
  </si>
  <si>
    <t xml:space="preserve">      保密管理</t>
  </si>
  <si>
    <t xml:space="preserve">      其他国家保密支出</t>
  </si>
  <si>
    <t xml:space="preserve">    缉私警察</t>
  </si>
  <si>
    <t xml:space="preserve">      缉私业务</t>
  </si>
  <si>
    <t xml:space="preserve">      其他缉私警察支出</t>
  </si>
  <si>
    <t xml:space="preserve">    其他公共安全支出</t>
  </si>
  <si>
    <t xml:space="preserve">      国家司法救助支出</t>
  </si>
  <si>
    <t xml:space="preserve">      其他公共安全支出</t>
  </si>
  <si>
    <t>五、教育支出</t>
  </si>
  <si>
    <t xml:space="preserve">    教育管理事务</t>
  </si>
  <si>
    <t xml:space="preserve">      其他教育管理事务支出</t>
  </si>
  <si>
    <t xml:space="preserve">    普通教育</t>
  </si>
  <si>
    <t xml:space="preserve">      学前教育</t>
  </si>
  <si>
    <t xml:space="preserve">      小学教育</t>
  </si>
  <si>
    <t xml:space="preserve">      初中教育</t>
  </si>
  <si>
    <t xml:space="preserve">      高中教育</t>
  </si>
  <si>
    <t xml:space="preserve">      高等教育</t>
  </si>
  <si>
    <t xml:space="preserve">      其他普通教育支出</t>
  </si>
  <si>
    <t xml:space="preserve">    职业教育</t>
  </si>
  <si>
    <t xml:space="preserve">      初等职业教育</t>
  </si>
  <si>
    <t xml:space="preserve">      中等职业教育</t>
  </si>
  <si>
    <t xml:space="preserve">      技校教育</t>
  </si>
  <si>
    <t xml:space="preserve">      高等职业教育</t>
  </si>
  <si>
    <t xml:space="preserve">      其他职业教育支出</t>
  </si>
  <si>
    <t xml:space="preserve">    成人教育</t>
  </si>
  <si>
    <t xml:space="preserve">      成人初等教育</t>
  </si>
  <si>
    <t xml:space="preserve">      成人中等教育</t>
  </si>
  <si>
    <t xml:space="preserve">      成人高等教育</t>
  </si>
  <si>
    <t xml:space="preserve">      成人广播电视教育</t>
  </si>
  <si>
    <t xml:space="preserve">      其他成人教育支出</t>
  </si>
  <si>
    <t xml:space="preserve">    广播电视教育</t>
  </si>
  <si>
    <t xml:space="preserve">      广播电视学校</t>
  </si>
  <si>
    <t xml:space="preserve">      教育电视台</t>
  </si>
  <si>
    <t xml:space="preserve">      其他广播电视教育支出</t>
  </si>
  <si>
    <t xml:space="preserve">    留学教育</t>
  </si>
  <si>
    <t xml:space="preserve">      出国留学教育</t>
  </si>
  <si>
    <t xml:space="preserve">      来华留学教育</t>
  </si>
  <si>
    <t xml:space="preserve">      其他留学教育支出</t>
  </si>
  <si>
    <t xml:space="preserve">    特殊教育</t>
  </si>
  <si>
    <t xml:space="preserve">      特殊学校教育</t>
  </si>
  <si>
    <t xml:space="preserve">      工读学校教育</t>
  </si>
  <si>
    <t xml:space="preserve">      其他特殊教育支出</t>
  </si>
  <si>
    <t xml:space="preserve">    进修及培训</t>
  </si>
  <si>
    <t xml:space="preserve">      教师进修</t>
  </si>
  <si>
    <t xml:space="preserve">      干部教育</t>
  </si>
  <si>
    <t xml:space="preserve">      培训支出</t>
  </si>
  <si>
    <t xml:space="preserve">      退役士兵能力提升</t>
  </si>
  <si>
    <t xml:space="preserve">      其他进修及培训</t>
  </si>
  <si>
    <t xml:space="preserve">    教育费附加安排的支出</t>
  </si>
  <si>
    <t xml:space="preserve">      农村中小学校舍建设</t>
  </si>
  <si>
    <t xml:space="preserve">      农村中小学教学设施</t>
  </si>
  <si>
    <t xml:space="preserve">      城市中小学校舍建设</t>
  </si>
  <si>
    <t xml:space="preserve">      城市中小学教学设施</t>
  </si>
  <si>
    <t xml:space="preserve">      中等职业学校教学设施</t>
  </si>
  <si>
    <t xml:space="preserve">      其他教育费附加安排的支出</t>
  </si>
  <si>
    <t xml:space="preserve">    其他教育支出</t>
  </si>
  <si>
    <t>六、科学技术支出</t>
  </si>
  <si>
    <t xml:space="preserve">    科学技术管理事务</t>
  </si>
  <si>
    <t xml:space="preserve">      其他科学技术管理事务支出</t>
  </si>
  <si>
    <t xml:space="preserve">    基础研究</t>
  </si>
  <si>
    <t xml:space="preserve">      机构运行</t>
  </si>
  <si>
    <t xml:space="preserve">      自然科学基金</t>
  </si>
  <si>
    <t xml:space="preserve">      实验室及相关设施</t>
  </si>
  <si>
    <t xml:space="preserve">      重大科学工程</t>
  </si>
  <si>
    <t xml:space="preserve">      专项基础科研</t>
  </si>
  <si>
    <t xml:space="preserve">      专项技术基础</t>
  </si>
  <si>
    <t xml:space="preserve">      科技人才队伍建设</t>
  </si>
  <si>
    <t xml:space="preserve">      其他基础研究支出</t>
  </si>
  <si>
    <t xml:space="preserve">    应用研究</t>
  </si>
  <si>
    <t xml:space="preserve">      社会公益研究</t>
  </si>
  <si>
    <t xml:space="preserve">      高技术研究</t>
  </si>
  <si>
    <t xml:space="preserve">      专项科研试制</t>
  </si>
  <si>
    <t xml:space="preserve">      其他应用研究支出</t>
  </si>
  <si>
    <t xml:space="preserve">    技术研究与开发</t>
  </si>
  <si>
    <t xml:space="preserve">      科技成果转化与扩散</t>
  </si>
  <si>
    <t xml:space="preserve">      共性技术研究与开发</t>
  </si>
  <si>
    <t xml:space="preserve">      其他技术研究与开发支出</t>
  </si>
  <si>
    <t xml:space="preserve">    科技条件与服务</t>
  </si>
  <si>
    <t xml:space="preserve">      技术创新服务体系</t>
  </si>
  <si>
    <t xml:space="preserve">      科技条件专项</t>
  </si>
  <si>
    <t xml:space="preserve">      其他科技条件与服务支出</t>
  </si>
  <si>
    <t xml:space="preserve">    社会科学</t>
  </si>
  <si>
    <t xml:space="preserve">      社会科学研究机构</t>
  </si>
  <si>
    <t xml:space="preserve">      社会科学研究</t>
  </si>
  <si>
    <t xml:space="preserve">      社科基金支出</t>
  </si>
  <si>
    <t xml:space="preserve">      其他社会科学支出</t>
  </si>
  <si>
    <t xml:space="preserve">    科学技术普及</t>
  </si>
  <si>
    <t xml:space="preserve">      科普活动</t>
  </si>
  <si>
    <t xml:space="preserve">      青少年科技活动</t>
  </si>
  <si>
    <t xml:space="preserve">      学术交流活动</t>
  </si>
  <si>
    <t xml:space="preserve">      科技馆站</t>
  </si>
  <si>
    <t xml:space="preserve">      其他科学技术普及支出</t>
  </si>
  <si>
    <t xml:space="preserve">    科技交流与合作</t>
  </si>
  <si>
    <t xml:space="preserve">      国际交流与合作</t>
  </si>
  <si>
    <t xml:space="preserve">      重大科技合作项目</t>
  </si>
  <si>
    <t xml:space="preserve">      其他科技交流与合作支出</t>
  </si>
  <si>
    <t xml:space="preserve">    科技重大项目</t>
  </si>
  <si>
    <t xml:space="preserve">      科技重大专项</t>
  </si>
  <si>
    <t xml:space="preserve">      重点研发计划</t>
  </si>
  <si>
    <t xml:space="preserve">      其他科技重大项目</t>
  </si>
  <si>
    <t xml:space="preserve">    其他科学技术支出</t>
  </si>
  <si>
    <t xml:space="preserve">      科技奖励</t>
  </si>
  <si>
    <t xml:space="preserve">      核应急</t>
  </si>
  <si>
    <t xml:space="preserve">      转制科研机构</t>
  </si>
  <si>
    <t xml:space="preserve">      其他科学技术支出</t>
  </si>
  <si>
    <t>七、文化旅游体育与传媒支出</t>
  </si>
  <si>
    <t xml:space="preserve">    文化和旅游</t>
  </si>
  <si>
    <t xml:space="preserve">      图书馆</t>
  </si>
  <si>
    <t xml:space="preserve">      文化展示及纪念机构</t>
  </si>
  <si>
    <t xml:space="preserve">      艺术表演场所</t>
  </si>
  <si>
    <t xml:space="preserve">      艺术表演团体</t>
  </si>
  <si>
    <t xml:space="preserve">      文化活动</t>
  </si>
  <si>
    <t xml:space="preserve">      群众文化</t>
  </si>
  <si>
    <t xml:space="preserve">      文化和旅游交流与合作</t>
  </si>
  <si>
    <t xml:space="preserve">      文化创作与保护</t>
  </si>
  <si>
    <t xml:space="preserve">      文化和旅游市场管理</t>
  </si>
  <si>
    <t xml:space="preserve">      旅游宣传</t>
  </si>
  <si>
    <t xml:space="preserve">      文化和旅游管理事务</t>
  </si>
  <si>
    <t xml:space="preserve">      其他文化和旅游支出</t>
  </si>
  <si>
    <t xml:space="preserve">    文物</t>
  </si>
  <si>
    <t xml:space="preserve">      文物保护</t>
  </si>
  <si>
    <t xml:space="preserve">      博物馆</t>
  </si>
  <si>
    <t xml:space="preserve">      历史名城与古迹</t>
  </si>
  <si>
    <t xml:space="preserve">      其他文物支出</t>
  </si>
  <si>
    <t xml:space="preserve">    体育</t>
  </si>
  <si>
    <t xml:space="preserve">      运动项目管理</t>
  </si>
  <si>
    <t xml:space="preserve">      体育竞赛</t>
  </si>
  <si>
    <t xml:space="preserve">      体育训练</t>
  </si>
  <si>
    <t xml:space="preserve">      体育场馆</t>
  </si>
  <si>
    <t xml:space="preserve">      群众体育</t>
  </si>
  <si>
    <t xml:space="preserve">      体育交流与合作</t>
  </si>
  <si>
    <t xml:space="preserve">      其他体育支出</t>
  </si>
  <si>
    <t xml:space="preserve">    新闻出版电影</t>
  </si>
  <si>
    <t xml:space="preserve">      新闻通讯</t>
  </si>
  <si>
    <t xml:space="preserve">      出版发行</t>
  </si>
  <si>
    <t xml:space="preserve">      版权管理</t>
  </si>
  <si>
    <t xml:space="preserve">      电影</t>
  </si>
  <si>
    <t xml:space="preserve">      其他新闻出版电影支出</t>
  </si>
  <si>
    <t xml:space="preserve">    广播电视</t>
  </si>
  <si>
    <t xml:space="preserve">      监测监管</t>
  </si>
  <si>
    <t xml:space="preserve">      传输发射</t>
  </si>
  <si>
    <t xml:space="preserve">      广播电视事务</t>
  </si>
  <si>
    <t xml:space="preserve">      其他广播电视支出</t>
  </si>
  <si>
    <t xml:space="preserve">    其他文化旅游体育与传媒支出</t>
  </si>
  <si>
    <t xml:space="preserve">      宣传文化发展专项支出</t>
  </si>
  <si>
    <t xml:space="preserve">      文化产业发展专项支出</t>
  </si>
  <si>
    <t xml:space="preserve">      其他文化旅游体育与传媒支出</t>
  </si>
  <si>
    <t>八、社会保障和就业支出</t>
  </si>
  <si>
    <t xml:space="preserve">    人力资源和社会保障管理事务</t>
  </si>
  <si>
    <t xml:space="preserve">      综合业务管理</t>
  </si>
  <si>
    <t xml:space="preserve">      劳动保障监察</t>
  </si>
  <si>
    <t xml:space="preserve">      就业管理事务</t>
  </si>
  <si>
    <t xml:space="preserve">      社会保险业务管理事务</t>
  </si>
  <si>
    <t xml:space="preserve">      社会保险经办机构</t>
  </si>
  <si>
    <t xml:space="preserve">      劳动关系和维权</t>
  </si>
  <si>
    <t xml:space="preserve">      公共就业服务和职业技能鉴定机构</t>
  </si>
  <si>
    <t xml:space="preserve">      劳动人事争议调解仲裁</t>
  </si>
  <si>
    <t xml:space="preserve">      政府特殊津贴</t>
  </si>
  <si>
    <t xml:space="preserve">      资助留学回国人员</t>
  </si>
  <si>
    <t xml:space="preserve">      博士后日常经费</t>
  </si>
  <si>
    <t xml:space="preserve">      引进人才费用</t>
  </si>
  <si>
    <t xml:space="preserve">      其他人力资源和社会保障管理事务支出</t>
  </si>
  <si>
    <t xml:space="preserve">    民政管理事务</t>
  </si>
  <si>
    <t xml:space="preserve">      社会组织管理</t>
  </si>
  <si>
    <t xml:space="preserve">      行政区划和地名管理</t>
  </si>
  <si>
    <t xml:space="preserve">      基层政权建设和社区治理</t>
  </si>
  <si>
    <t xml:space="preserve">      其他民政管理事务支出</t>
  </si>
  <si>
    <t xml:space="preserve">    补充全国社会保障基金</t>
  </si>
  <si>
    <t xml:space="preserve">      用一般公共预算补充基金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</si>
  <si>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</si>
  <si>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</si>
  <si>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</si>
  <si>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离退休人员管理机构</t>
  </si>
  <si>
    <t xml:space="preserve">      机关事业单位基本养老保险缴费支出</t>
  </si>
  <si>
    <t xml:space="preserve">      机关事业单位职业年金缴费支出</t>
  </si>
  <si>
    <t xml:space="preserve">      对机关事业单位基本养老保险基金的补助</t>
  </si>
  <si>
    <t xml:space="preserve">      对机关事业单位职业年金的补助</t>
  </si>
  <si>
    <t xml:space="preserve">      其他行政事业单位养老支出</t>
  </si>
  <si>
    <t xml:space="preserve">    企业改革补助</t>
  </si>
  <si>
    <t xml:space="preserve">      企业关闭破产补助</t>
  </si>
  <si>
    <t xml:space="preserve">      厂办大集体改革补助</t>
  </si>
  <si>
    <t xml:space="preserve">      其他企业改革发展补助</t>
  </si>
  <si>
    <t xml:space="preserve">    就业补助</t>
  </si>
  <si>
    <t xml:space="preserve">      就业创业服务补贴</t>
  </si>
  <si>
    <t xml:space="preserve">      职业培训补贴</t>
  </si>
  <si>
    <t xml:space="preserve">      社会保险补贴</t>
  </si>
  <si>
    <t xml:space="preserve">      公益性岗位补贴</t>
  </si>
  <si>
    <t xml:space="preserve">      职业技能鉴定补贴</t>
  </si>
  <si>
    <t xml:space="preserve">      就业见习补贴</t>
  </si>
  <si>
    <t xml:space="preserve">      高技能人才培养补助</t>
  </si>
  <si>
    <t xml:space="preserve">      促进创业补贴</t>
  </si>
  <si>
    <t xml:space="preserve">      其他就业补助支出</t>
  </si>
  <si>
    <t xml:space="preserve">    抚恤</t>
  </si>
  <si>
    <t xml:space="preserve">      死亡抚恤</t>
  </si>
  <si>
    <t xml:space="preserve">      伤残抚恤</t>
  </si>
  <si>
    <t xml:space="preserve">      在乡复员、退伍军人生活补助</t>
  </si>
  <si>
    <t xml:space="preserve">      义务兵优待</t>
  </si>
  <si>
    <t xml:space="preserve">      农村籍退役士兵老年生活补助</t>
  </si>
  <si>
    <t xml:space="preserve">      光荣院</t>
  </si>
  <si>
    <t xml:space="preserve">      烈士纪念设施管理维护</t>
  </si>
  <si>
    <t xml:space="preserve">      其他优抚支出</t>
  </si>
  <si>
    <t xml:space="preserve">    退役安置</t>
  </si>
  <si>
    <t xml:space="preserve">      退役士兵安置</t>
  </si>
  <si>
    <t xml:space="preserve">      军队移交政府的离退休人员安置</t>
  </si>
  <si>
    <t xml:space="preserve">      军队移交政府离退休干部管理机构</t>
  </si>
  <si>
    <t xml:space="preserve">      退役士兵管理教育</t>
  </si>
  <si>
    <t xml:space="preserve">      军队转业干部安置</t>
  </si>
  <si>
    <t xml:space="preserve">      其他退役安置支出</t>
  </si>
  <si>
    <t xml:space="preserve">    社会福利</t>
  </si>
  <si>
    <t xml:space="preserve">      儿童福利</t>
  </si>
  <si>
    <t xml:space="preserve">      老年福利</t>
  </si>
  <si>
    <t xml:space="preserve">      康复辅具</t>
  </si>
  <si>
    <t xml:space="preserve">      殡葬</t>
  </si>
  <si>
    <t xml:space="preserve">      社会福利事业单位</t>
  </si>
  <si>
    <t xml:space="preserve">      养老服务</t>
  </si>
  <si>
    <t xml:space="preserve">      其他社会福利支出</t>
  </si>
  <si>
    <t xml:space="preserve">    残疾人事业</t>
  </si>
  <si>
    <t xml:space="preserve">      残疾人康复</t>
  </si>
  <si>
    <t xml:space="preserve">      残疾人就业</t>
  </si>
  <si>
    <t xml:space="preserve">      残疾人体育</t>
  </si>
  <si>
    <t xml:space="preserve">      残疾人生活和护理补贴</t>
  </si>
  <si>
    <t xml:space="preserve">      其他残疾人事业支出</t>
  </si>
  <si>
    <t xml:space="preserve">    红十字事业</t>
  </si>
  <si>
    <t xml:space="preserve">      其他红十字事业支出</t>
  </si>
  <si>
    <t xml:space="preserve">    最低生活保障</t>
  </si>
  <si>
    <t xml:space="preserve">      城市最低生活保障金支出</t>
  </si>
  <si>
    <t xml:space="preserve">      农村最低生活保障金支出</t>
  </si>
  <si>
    <t xml:space="preserve">    临时救助</t>
  </si>
  <si>
    <t xml:space="preserve">      临时救助支出</t>
  </si>
  <si>
    <t xml:space="preserve">      流浪乞讨人员救助支出</t>
  </si>
  <si>
    <t xml:space="preserve">    特困人员救助供养</t>
  </si>
  <si>
    <t xml:space="preserve">      城市特困人员救助供养支出</t>
  </si>
  <si>
    <t xml:space="preserve">      农村特困人员救助供养支出</t>
  </si>
  <si>
    <t xml:space="preserve">    补充道路交通事故社会救助基金</t>
  </si>
  <si>
    <t xml:space="preserve">      交强险增值税补助基金支出</t>
  </si>
  <si>
    <t xml:space="preserve">      交强险罚款收入补助基金支出</t>
  </si>
  <si>
    <t xml:space="preserve">    其他生活救助</t>
  </si>
  <si>
    <t xml:space="preserve">      其他城市生活救助</t>
  </si>
  <si>
    <t xml:space="preserve">      其他农村生活救助</t>
  </si>
  <si>
    <t xml:space="preserve">    财政对基本养老保险基金的补助</t>
  </si>
  <si>
    <t xml:space="preserve">      财政对企业职工基本养老保险基金的补助</t>
  </si>
  <si>
    <t xml:space="preserve">      财政对城乡居民基本养老保险基金的补助</t>
  </si>
  <si>
    <t xml:space="preserve">      财政对其他基本养老保险基金的补助</t>
  </si>
  <si>
    <t xml:space="preserve">    财政对其他社会保险基金的补助</t>
  </si>
  <si>
    <t xml:space="preserve">      财政对失业保险基金的补助</t>
  </si>
  <si>
    <t xml:space="preserve">      财政对工伤保险基金的补助</t>
  </si>
  <si>
    <t xml:space="preserve">      其他财政对社会保险基金的补助</t>
  </si>
  <si>
    <t xml:space="preserve">    退役军人管理事务</t>
  </si>
  <si>
    <t xml:space="preserve">      拥军优属</t>
  </si>
  <si>
    <t xml:space="preserve">      军供保障</t>
  </si>
  <si>
    <t xml:space="preserve">      其他退役军人事务管理支出</t>
  </si>
  <si>
    <t xml:space="preserve">    财政代缴社会保险费支出</t>
  </si>
  <si>
    <t xml:space="preserve">      财政代缴城乡居民基本养老保险费支出</t>
  </si>
  <si>
    <t xml:space="preserve">      财政代缴其他社会保险费支出</t>
  </si>
  <si>
    <t xml:space="preserve">    其他社会保障和就业支出</t>
  </si>
  <si>
    <t>九、卫生健康支出</t>
  </si>
  <si>
    <t xml:space="preserve">    卫生健康管理事务</t>
  </si>
  <si>
    <t xml:space="preserve">      其他卫生健康管理事务支出</t>
  </si>
  <si>
    <t xml:space="preserve">    公立医院</t>
  </si>
  <si>
    <t xml:space="preserve">      综合医院</t>
  </si>
  <si>
    <t xml:space="preserve">      中医（民族）医院</t>
  </si>
  <si>
    <t xml:space="preserve">      传染病医院</t>
  </si>
  <si>
    <t xml:space="preserve">      职业病防治医院</t>
  </si>
  <si>
    <t xml:space="preserve">      精神病医院</t>
  </si>
  <si>
    <t xml:space="preserve">      妇幼保健医院</t>
  </si>
  <si>
    <t xml:space="preserve">      儿童医院</t>
  </si>
  <si>
    <t xml:space="preserve">      其他专科医院</t>
  </si>
  <si>
    <t xml:space="preserve">      福利医院</t>
  </si>
  <si>
    <t xml:space="preserve">      行业医院</t>
  </si>
  <si>
    <t xml:space="preserve">      处理医疗欠费</t>
  </si>
  <si>
    <t xml:space="preserve">      康复医院</t>
  </si>
  <si>
    <t xml:space="preserve">      优抚医院</t>
  </si>
  <si>
    <t xml:space="preserve">      其他公立医院支出</t>
  </si>
  <si>
    <t xml:space="preserve">    基层医疗卫生机构</t>
  </si>
  <si>
    <t xml:space="preserve">      城市社区卫生机构</t>
  </si>
  <si>
    <t xml:space="preserve">      乡镇卫生院</t>
  </si>
  <si>
    <t xml:space="preserve">      其他基层医疗卫生机构支出</t>
  </si>
  <si>
    <t xml:space="preserve">    公共卫生</t>
  </si>
  <si>
    <t xml:space="preserve">      疾病预防控制机构</t>
  </si>
  <si>
    <t xml:space="preserve">      卫生监督机构</t>
  </si>
  <si>
    <t xml:space="preserve">      妇幼保健机构</t>
  </si>
  <si>
    <t xml:space="preserve">      精神卫生机构</t>
  </si>
  <si>
    <t xml:space="preserve">      应急救治机构</t>
  </si>
  <si>
    <t xml:space="preserve">      采供血机构</t>
  </si>
  <si>
    <t xml:space="preserve">      其他专业公共卫生机构</t>
  </si>
  <si>
    <t xml:space="preserve">      基本公共卫生服务</t>
  </si>
  <si>
    <t xml:space="preserve">      重大公共卫生服务</t>
  </si>
  <si>
    <t xml:space="preserve">      突发公共卫生事件应急处理</t>
  </si>
  <si>
    <t xml:space="preserve">      其他公共卫生支出</t>
  </si>
  <si>
    <t xml:space="preserve">    中医药</t>
  </si>
  <si>
    <t xml:space="preserve">      中医（民族医）药专项</t>
  </si>
  <si>
    <t xml:space="preserve">      其他中医药支出</t>
  </si>
  <si>
    <t xml:space="preserve">    计划生育事务</t>
  </si>
  <si>
    <t xml:space="preserve">      计划生育机构</t>
  </si>
  <si>
    <t xml:space="preserve">      计划生育服务</t>
  </si>
  <si>
    <t xml:space="preserve">      其他计划生育事务支出</t>
  </si>
  <si>
    <t xml:space="preserve">    行政事业单位医疗</t>
  </si>
  <si>
    <t xml:space="preserve">      行政单位医疗</t>
  </si>
  <si>
    <t xml:space="preserve">      事业单位医疗</t>
  </si>
  <si>
    <t xml:space="preserve">      公务员医疗补助</t>
  </si>
  <si>
    <t xml:space="preserve">      其他行政事业单位医疗支出</t>
  </si>
  <si>
    <t xml:space="preserve">    财政对基本医疗保险基金的补助</t>
  </si>
  <si>
    <t xml:space="preserve">      财政对职工基本医疗保险基金的补助</t>
  </si>
  <si>
    <t xml:space="preserve">      财政对城乡居民基本医疗保险基金的补助</t>
  </si>
  <si>
    <t xml:space="preserve">      财政对其他基本医疗保险基金的补助</t>
  </si>
  <si>
    <t xml:space="preserve">    医疗救助</t>
  </si>
  <si>
    <t xml:space="preserve">      城乡医疗救助</t>
  </si>
  <si>
    <t xml:space="preserve">      疾病应急救助</t>
  </si>
  <si>
    <t xml:space="preserve">      其他医疗救助支出</t>
  </si>
  <si>
    <t xml:space="preserve">    优抚对象医疗</t>
  </si>
  <si>
    <t xml:space="preserve">      优抚对象医疗补助</t>
  </si>
  <si>
    <t xml:space="preserve">      其他优抚对象医疗支出</t>
  </si>
  <si>
    <t xml:space="preserve">    医疗保障管理事务</t>
  </si>
  <si>
    <t xml:space="preserve">      医疗保障政策管理</t>
  </si>
  <si>
    <t xml:space="preserve">      医疗保障经办事务</t>
  </si>
  <si>
    <t xml:space="preserve">      其他医疗保障管理事务支出</t>
  </si>
  <si>
    <t xml:space="preserve">    老龄卫生健康事务</t>
  </si>
  <si>
    <t xml:space="preserve">    其他卫生健康支出</t>
  </si>
  <si>
    <t>十、节能环保支出</t>
  </si>
  <si>
    <t xml:space="preserve">    环境保护管理事务</t>
  </si>
  <si>
    <t xml:space="preserve">      生态环境保护宣传</t>
  </si>
  <si>
    <t xml:space="preserve">      环境保护法规、规划及标准</t>
  </si>
  <si>
    <t xml:space="preserve">      生态环境国际合作及履约</t>
  </si>
  <si>
    <t xml:space="preserve">      生态环境保护行政许可</t>
  </si>
  <si>
    <t xml:space="preserve">      应对气候变化管理事务</t>
  </si>
  <si>
    <t xml:space="preserve">      其他环境保护管理事务支出</t>
  </si>
  <si>
    <t xml:space="preserve">    环境监测与监察</t>
  </si>
  <si>
    <t xml:space="preserve">      建设项目环评审查与监督</t>
  </si>
  <si>
    <t xml:space="preserve">      核与辐射安全监督</t>
  </si>
  <si>
    <t xml:space="preserve">      其他环境监测与监察支出</t>
  </si>
  <si>
    <t xml:space="preserve">    污染防治</t>
  </si>
  <si>
    <t xml:space="preserve">      大气</t>
  </si>
  <si>
    <t xml:space="preserve">      水体</t>
  </si>
  <si>
    <t xml:space="preserve">      噪声</t>
  </si>
  <si>
    <t xml:space="preserve">      固体废弃物与化学品</t>
  </si>
  <si>
    <t xml:space="preserve">      放射源和放射性废物监管</t>
  </si>
  <si>
    <t xml:space="preserve">      辐射</t>
  </si>
  <si>
    <t xml:space="preserve">      土壤</t>
  </si>
  <si>
    <t xml:space="preserve">      其他污染防治支出</t>
  </si>
  <si>
    <t xml:space="preserve">    自然生态保护</t>
  </si>
  <si>
    <t xml:space="preserve">      生态保护</t>
  </si>
  <si>
    <t xml:space="preserve">      农村环境保护</t>
  </si>
  <si>
    <t xml:space="preserve">      生物及物种资源保护</t>
  </si>
  <si>
    <t xml:space="preserve">      草原生态修复治理</t>
  </si>
  <si>
    <t xml:space="preserve">      自然保护地</t>
  </si>
  <si>
    <t xml:space="preserve">      其他自然生态保护支出</t>
  </si>
  <si>
    <t xml:space="preserve">    天然林保护</t>
  </si>
  <si>
    <t xml:space="preserve">      森林管护</t>
  </si>
  <si>
    <t xml:space="preserve">      社会保险补助</t>
  </si>
  <si>
    <t xml:space="preserve">      政策性社会性支出补助</t>
  </si>
  <si>
    <t xml:space="preserve">      天然林保护工程建设</t>
  </si>
  <si>
    <t xml:space="preserve">      停伐补助</t>
  </si>
  <si>
    <t xml:space="preserve">      其他天然林保护支出</t>
  </si>
  <si>
    <t xml:space="preserve">    退耕还林还草</t>
  </si>
  <si>
    <t xml:space="preserve">      退耕现金</t>
  </si>
  <si>
    <t xml:space="preserve">      退耕还林粮食折现补贴</t>
  </si>
  <si>
    <t xml:space="preserve">      退耕还林粮食费用补贴</t>
  </si>
  <si>
    <t xml:space="preserve">      退耕还林工程建设</t>
  </si>
  <si>
    <t xml:space="preserve">      其他退耕还林还草支出</t>
  </si>
  <si>
    <t xml:space="preserve">    风沙荒漠治理</t>
  </si>
  <si>
    <t xml:space="preserve">      京津风沙源治理工程建设</t>
  </si>
  <si>
    <t xml:space="preserve">      其他风沙荒漠治理支出</t>
  </si>
  <si>
    <t xml:space="preserve">    退牧还草</t>
  </si>
  <si>
    <t xml:space="preserve">      退牧还草工程建设</t>
  </si>
  <si>
    <t xml:space="preserve">      其他退牧还草支出</t>
  </si>
  <si>
    <t xml:space="preserve">    已垦草原退耕还草</t>
  </si>
  <si>
    <t xml:space="preserve">    能源节约利用</t>
  </si>
  <si>
    <t xml:space="preserve">    污染减排</t>
  </si>
  <si>
    <t xml:space="preserve">      生态环境监测与信息</t>
  </si>
  <si>
    <t xml:space="preserve">      生态环境执法监察</t>
  </si>
  <si>
    <t xml:space="preserve">      减排专项支出</t>
  </si>
  <si>
    <t xml:space="preserve">      清洁生产专项支出</t>
  </si>
  <si>
    <t xml:space="preserve">      其他污染减排支出</t>
  </si>
  <si>
    <t xml:space="preserve">    可再生能源</t>
  </si>
  <si>
    <t xml:space="preserve">    循环经济</t>
  </si>
  <si>
    <t xml:space="preserve">    能源管理事务</t>
  </si>
  <si>
    <t xml:space="preserve">      能源科技装备</t>
  </si>
  <si>
    <t xml:space="preserve">      能源行业管理</t>
  </si>
  <si>
    <t xml:space="preserve">      能源管理</t>
  </si>
  <si>
    <t xml:space="preserve">      农村电网建设</t>
  </si>
  <si>
    <t xml:space="preserve">      其他能源管理事务支出</t>
  </si>
  <si>
    <t xml:space="preserve">    其他节能环保支出</t>
  </si>
  <si>
    <t>十一、城乡社区支出</t>
  </si>
  <si>
    <t xml:space="preserve">    城乡社区管理事务</t>
  </si>
  <si>
    <t xml:space="preserve">      城管执法</t>
  </si>
  <si>
    <t xml:space="preserve">      工程建设标准规范编制与监管</t>
  </si>
  <si>
    <t xml:space="preserve">      工程建设管理</t>
  </si>
  <si>
    <t xml:space="preserve">      市政公用行业市场监管</t>
  </si>
  <si>
    <t xml:space="preserve">      住宅建设与房地产市场监管</t>
  </si>
  <si>
    <t xml:space="preserve">      执业资格注册、资质审查</t>
  </si>
  <si>
    <t xml:space="preserve">      其他城乡社区管理事务支出</t>
  </si>
  <si>
    <t xml:space="preserve">    城乡社区规划与管理</t>
  </si>
  <si>
    <t xml:space="preserve">    城乡社区公共设施</t>
  </si>
  <si>
    <t xml:space="preserve">      小城镇基础设施建设</t>
  </si>
  <si>
    <t xml:space="preserve">      其他城乡社区公共设施支出</t>
  </si>
  <si>
    <t xml:space="preserve">    城乡社区环境卫生</t>
  </si>
  <si>
    <t xml:space="preserve">    建设市场管理与监督</t>
  </si>
  <si>
    <t xml:space="preserve">    其他城乡社区支出</t>
  </si>
  <si>
    <t>十二、农林水支出</t>
  </si>
  <si>
    <t xml:space="preserve">    农业农村</t>
  </si>
  <si>
    <t xml:space="preserve">      农垦运行</t>
  </si>
  <si>
    <t xml:space="preserve">      科技转化与推广服务</t>
  </si>
  <si>
    <t xml:space="preserve">      病虫害控制</t>
  </si>
  <si>
    <t xml:space="preserve">      农产品质量安全</t>
  </si>
  <si>
    <t xml:space="preserve">      执法监管</t>
  </si>
  <si>
    <t xml:space="preserve">      统计监测与信息服务</t>
  </si>
  <si>
    <t xml:space="preserve">      行业业务管理</t>
  </si>
  <si>
    <t xml:space="preserve">      对外交流与合作</t>
  </si>
  <si>
    <t xml:space="preserve">      防灾救灾</t>
  </si>
  <si>
    <t xml:space="preserve">      稳定农民收入补贴</t>
  </si>
  <si>
    <t xml:space="preserve">      农业结构调整补贴</t>
  </si>
  <si>
    <t xml:space="preserve">      农业生产发展</t>
  </si>
  <si>
    <t xml:space="preserve">      农村合作经济</t>
  </si>
  <si>
    <t xml:space="preserve">      农产品加工与促销</t>
  </si>
  <si>
    <t xml:space="preserve">      农村社会事业</t>
  </si>
  <si>
    <t xml:space="preserve">      农业资源保护修复与利用</t>
  </si>
  <si>
    <t xml:space="preserve">      农村道路建设</t>
  </si>
  <si>
    <t xml:space="preserve">      渔业发展</t>
  </si>
  <si>
    <t xml:space="preserve">      对高校毕业生到基层任职补助</t>
  </si>
  <si>
    <t xml:space="preserve">      农田建设</t>
  </si>
  <si>
    <t xml:space="preserve">      其他农业农村支出</t>
  </si>
  <si>
    <t xml:space="preserve">    林业和草原</t>
  </si>
  <si>
    <t xml:space="preserve">      事业机构</t>
  </si>
  <si>
    <t xml:space="preserve">      森林资源培育</t>
  </si>
  <si>
    <t xml:space="preserve">      技术推广与转化</t>
  </si>
  <si>
    <t xml:space="preserve">      森林资源管理</t>
  </si>
  <si>
    <t xml:space="preserve">      森林生态效益补偿</t>
  </si>
  <si>
    <t xml:space="preserve">      动植物保护</t>
  </si>
  <si>
    <t xml:space="preserve">      湿地保护</t>
  </si>
  <si>
    <t xml:space="preserve">      执法与监督</t>
  </si>
  <si>
    <t xml:space="preserve">      防沙治沙</t>
  </si>
  <si>
    <t xml:space="preserve">      对外合作与交流</t>
  </si>
  <si>
    <t xml:space="preserve">      产业化管理</t>
  </si>
  <si>
    <t xml:space="preserve">      信息管理</t>
  </si>
  <si>
    <t xml:space="preserve">      林区公共支出</t>
  </si>
  <si>
    <t xml:space="preserve">      贷款贴息</t>
  </si>
  <si>
    <t xml:space="preserve">      林业草原防灾减灾</t>
  </si>
  <si>
    <t xml:space="preserve">      草原管理</t>
  </si>
  <si>
    <t xml:space="preserve">      其他林业和草原支出</t>
  </si>
  <si>
    <t xml:space="preserve">    水利</t>
  </si>
  <si>
    <t xml:space="preserve">      水利行业业务管理</t>
  </si>
  <si>
    <t xml:space="preserve">      水利工程建设</t>
  </si>
  <si>
    <t xml:space="preserve">      水利工程运行与维护</t>
  </si>
  <si>
    <t xml:space="preserve">      长江黄河等流域管理</t>
  </si>
  <si>
    <t xml:space="preserve">      水利前期工作</t>
  </si>
  <si>
    <t xml:space="preserve">      水利执法监督</t>
  </si>
  <si>
    <t xml:space="preserve">      水土保持</t>
  </si>
  <si>
    <t xml:space="preserve">      水资源节约管理与保护</t>
  </si>
  <si>
    <t xml:space="preserve">      水质监测</t>
  </si>
  <si>
    <t xml:space="preserve">      水文测报</t>
  </si>
  <si>
    <t xml:space="preserve">      防汛</t>
  </si>
  <si>
    <t xml:space="preserve">      抗旱</t>
  </si>
  <si>
    <t xml:space="preserve">      农村水利</t>
  </si>
  <si>
    <t xml:space="preserve">      水利技术推广</t>
  </si>
  <si>
    <t xml:space="preserve">      国际河流治理与管理</t>
  </si>
  <si>
    <t xml:space="preserve">      江河湖库水系综合整治</t>
  </si>
  <si>
    <t xml:space="preserve">      大中型水库移民后期扶持专项支出</t>
  </si>
  <si>
    <t xml:space="preserve">      水利安全监督</t>
  </si>
  <si>
    <t xml:space="preserve">      水利建设征地及移民支出</t>
  </si>
  <si>
    <t xml:space="preserve">      农村人畜饮水</t>
  </si>
  <si>
    <t xml:space="preserve">      南水北调工程建设</t>
  </si>
  <si>
    <t xml:space="preserve">      南水北调工程管理</t>
  </si>
  <si>
    <t xml:space="preserve">      其他水利支出</t>
  </si>
  <si>
    <t xml:space="preserve">    巩固脱贫衔接乡村振兴</t>
  </si>
  <si>
    <t xml:space="preserve">      农村基础设施建设</t>
  </si>
  <si>
    <t xml:space="preserve">      生产发展</t>
  </si>
  <si>
    <t xml:space="preserve">      社会发展</t>
  </si>
  <si>
    <t xml:space="preserve">      贷款奖补和贴息</t>
  </si>
  <si>
    <t xml:space="preserve">       “三西”农业建设专项补助</t>
  </si>
  <si>
    <t xml:space="preserve">      其他巩固脱贫衔接乡村振兴支出</t>
  </si>
  <si>
    <t xml:space="preserve">    农村综合改革</t>
  </si>
  <si>
    <t xml:space="preserve">      对村级公益事业建设的补助</t>
  </si>
  <si>
    <t xml:space="preserve">      国有农场办社会职能改革补助</t>
  </si>
  <si>
    <t xml:space="preserve">      对村民委员会和村党支部的补助</t>
  </si>
  <si>
    <t xml:space="preserve">      对村集体经济组织的补助</t>
  </si>
  <si>
    <t xml:space="preserve">      农村综合改革示范试点补助</t>
  </si>
  <si>
    <t xml:space="preserve">      其他农村综合改革支出</t>
  </si>
  <si>
    <t xml:space="preserve">    普惠金融发展支出</t>
  </si>
  <si>
    <t xml:space="preserve">      支持农村金融机构</t>
  </si>
  <si>
    <t xml:space="preserve">      农业保险保费补贴</t>
  </si>
  <si>
    <t xml:space="preserve">      创业担保贷款贴息及奖补</t>
  </si>
  <si>
    <t xml:space="preserve">      补充创业担保贷款基金</t>
  </si>
  <si>
    <t xml:space="preserve">      其他普惠金融发展支出</t>
  </si>
  <si>
    <t xml:space="preserve">    目标价格补贴</t>
  </si>
  <si>
    <t xml:space="preserve">      棉花目标价格补贴</t>
  </si>
  <si>
    <t xml:space="preserve">      其他目标价格补贴</t>
  </si>
  <si>
    <t xml:space="preserve">    其他农林水支出</t>
  </si>
  <si>
    <t xml:space="preserve">      化解其他公益性乡村债务支出</t>
  </si>
  <si>
    <t xml:space="preserve">      其他农林水支出</t>
  </si>
  <si>
    <t>十三、交通运输支出</t>
  </si>
  <si>
    <t xml:space="preserve">    公路水路运输</t>
  </si>
  <si>
    <t xml:space="preserve">      公路建设</t>
  </si>
  <si>
    <t xml:space="preserve">      公路养护</t>
  </si>
  <si>
    <t xml:space="preserve">      交通运输信息化建设</t>
  </si>
  <si>
    <t xml:space="preserve">      公路和运输安全</t>
  </si>
  <si>
    <t xml:space="preserve">      公路还贷专项</t>
  </si>
  <si>
    <t xml:space="preserve">      公路运输管理</t>
  </si>
  <si>
    <t xml:space="preserve">      公路和运输技术标准化建设</t>
  </si>
  <si>
    <t xml:space="preserve">      港口设施</t>
  </si>
  <si>
    <t xml:space="preserve">      航道维护</t>
  </si>
  <si>
    <t xml:space="preserve">      船舶检验</t>
  </si>
  <si>
    <t xml:space="preserve">      救助打捞</t>
  </si>
  <si>
    <t xml:space="preserve">      内河运输</t>
  </si>
  <si>
    <t xml:space="preserve">      远洋运输</t>
  </si>
  <si>
    <t xml:space="preserve">      海事管理</t>
  </si>
  <si>
    <t xml:space="preserve">      航标事业发展支出</t>
  </si>
  <si>
    <t xml:space="preserve">      水路运输管理支出</t>
  </si>
  <si>
    <t xml:space="preserve">      口岸建设</t>
  </si>
  <si>
    <t xml:space="preserve">      其他公路水路运输支出</t>
  </si>
  <si>
    <t xml:space="preserve">    铁路运输</t>
  </si>
  <si>
    <t xml:space="preserve">      铁路路网建设</t>
  </si>
  <si>
    <t xml:space="preserve">      铁路还贷专项</t>
  </si>
  <si>
    <t xml:space="preserve">      铁路安全</t>
  </si>
  <si>
    <t xml:space="preserve">      铁路专项运输</t>
  </si>
  <si>
    <t xml:space="preserve">      行业监管</t>
  </si>
  <si>
    <t xml:space="preserve">      其他铁路运输支出</t>
  </si>
  <si>
    <t xml:space="preserve">    民用航空运输</t>
  </si>
  <si>
    <t xml:space="preserve">      机场建设</t>
  </si>
  <si>
    <t xml:space="preserve">      空管系统建设</t>
  </si>
  <si>
    <t xml:space="preserve">      民航还贷专项支出</t>
  </si>
  <si>
    <t xml:space="preserve">      民用航空安全</t>
  </si>
  <si>
    <t xml:space="preserve">      民航专项运输</t>
  </si>
  <si>
    <t xml:space="preserve">      其他民用航空运输支出</t>
  </si>
  <si>
    <t xml:space="preserve">    邮政业支出</t>
  </si>
  <si>
    <t xml:space="preserve">      邮政普遍服务与特殊服务</t>
  </si>
  <si>
    <t xml:space="preserve">      其他邮政业支出</t>
  </si>
  <si>
    <t xml:space="preserve">    车辆购置税支出</t>
  </si>
  <si>
    <t xml:space="preserve">      车辆购置税用于公路等基础设施建设支出</t>
  </si>
  <si>
    <t xml:space="preserve">      车辆购置税用于农村公路建设支出</t>
  </si>
  <si>
    <t xml:space="preserve">      车辆购置税用于老旧汽车报废更新补贴</t>
  </si>
  <si>
    <t xml:space="preserve">      车辆购置税其他支出</t>
  </si>
  <si>
    <t xml:space="preserve">    其他交通运输支出</t>
  </si>
  <si>
    <t xml:space="preserve">      公共交通运营补助</t>
  </si>
  <si>
    <t xml:space="preserve">      其他交通运输支出</t>
  </si>
  <si>
    <t>十四、资源勘探工业信息等支出</t>
  </si>
  <si>
    <t xml:space="preserve">    资源勘探开发</t>
  </si>
  <si>
    <t xml:space="preserve">      煤炭勘探开采和洗选</t>
  </si>
  <si>
    <t xml:space="preserve">      石油和天然气勘探开采</t>
  </si>
  <si>
    <t xml:space="preserve">      黑色金属矿勘探和采选</t>
  </si>
  <si>
    <t xml:space="preserve">      有色金属矿勘探和采选</t>
  </si>
  <si>
    <t xml:space="preserve">      非金属矿勘探和采选</t>
  </si>
  <si>
    <t xml:space="preserve">      其他资源勘探业支出</t>
  </si>
  <si>
    <t xml:space="preserve">    制造业</t>
  </si>
  <si>
    <t xml:space="preserve">      纺织业</t>
  </si>
  <si>
    <t xml:space="preserve">      医药制造业</t>
  </si>
  <si>
    <t xml:space="preserve">      非金属矿物制品业</t>
  </si>
  <si>
    <t xml:space="preserve">      通信设备、计算机及其他电子设备制造业</t>
  </si>
  <si>
    <t xml:space="preserve">      交通运输设备制造业</t>
  </si>
  <si>
    <t xml:space="preserve">      电气机械及器材制造业</t>
  </si>
  <si>
    <t xml:space="preserve">      工艺品及其他制造业</t>
  </si>
  <si>
    <t xml:space="preserve">      石油加工、炼焦及核燃料加工业</t>
  </si>
  <si>
    <t xml:space="preserve">      化学原料及化学制品制造业</t>
  </si>
  <si>
    <t xml:space="preserve">      黑色金属冶炼及压延加工业</t>
  </si>
  <si>
    <t xml:space="preserve">      有色金属冶炼及压延加工业</t>
  </si>
  <si>
    <t xml:space="preserve">      其他制造业支出</t>
  </si>
  <si>
    <t xml:space="preserve">    建筑业</t>
  </si>
  <si>
    <t xml:space="preserve">      其他建筑业支出</t>
  </si>
  <si>
    <t xml:space="preserve">    工业和信息产业监管</t>
  </si>
  <si>
    <t xml:space="preserve">      战备应急</t>
  </si>
  <si>
    <t xml:space="preserve">      专用通信</t>
  </si>
  <si>
    <t xml:space="preserve">      无线电及信息通信监管</t>
  </si>
  <si>
    <t xml:space="preserve">      工程建设及运行维护</t>
  </si>
  <si>
    <t xml:space="preserve">      产业发展</t>
  </si>
  <si>
    <t xml:space="preserve">      其他工业和信息产业监管支出</t>
  </si>
  <si>
    <t xml:space="preserve">    国有资产监管</t>
  </si>
  <si>
    <t xml:space="preserve">      国有企业监事会专项</t>
  </si>
  <si>
    <t xml:space="preserve">      中央企业专项管理</t>
  </si>
  <si>
    <t xml:space="preserve">      其他国有资产监管支出</t>
  </si>
  <si>
    <t xml:space="preserve">    支持中小企业发展和管理支出</t>
  </si>
  <si>
    <t xml:space="preserve">      科技型中小企业技术创新基金</t>
  </si>
  <si>
    <t xml:space="preserve">      中小企业发展专项</t>
  </si>
  <si>
    <t xml:space="preserve">      减免房租补贴</t>
  </si>
  <si>
    <t xml:space="preserve">      其他支持中小企业发展和管理支出</t>
  </si>
  <si>
    <t xml:space="preserve">    其他资源勘探工业信息等支出</t>
  </si>
  <si>
    <t xml:space="preserve">      黄金事务</t>
  </si>
  <si>
    <t xml:space="preserve">      技术改造支出</t>
  </si>
  <si>
    <t xml:space="preserve">      中药材扶持资金支出</t>
  </si>
  <si>
    <t xml:space="preserve">      重点产业振兴和技术改造项目贷款贴息</t>
  </si>
  <si>
    <t xml:space="preserve">      其他资源勘探工业信息等支出</t>
  </si>
  <si>
    <t>十五、商业服务业等支出</t>
  </si>
  <si>
    <t xml:space="preserve">    商业流通事务</t>
  </si>
  <si>
    <t xml:space="preserve">      食品流通安全补贴</t>
  </si>
  <si>
    <t xml:space="preserve">      市场监测及信息管理</t>
  </si>
  <si>
    <t xml:space="preserve">      民贸企业补贴</t>
  </si>
  <si>
    <t xml:space="preserve">      民贸民品贷款贴息</t>
  </si>
  <si>
    <t xml:space="preserve">      其他商业流通事务支出</t>
  </si>
  <si>
    <t xml:space="preserve">    涉外发展服务支出</t>
  </si>
  <si>
    <t xml:space="preserve">      外商投资环境建设补助资金</t>
  </si>
  <si>
    <t xml:space="preserve">      其他涉外发展服务支出</t>
  </si>
  <si>
    <t xml:space="preserve">    其他商业服务业等支出</t>
  </si>
  <si>
    <t xml:space="preserve">      服务业基础设施建设</t>
  </si>
  <si>
    <t xml:space="preserve">      其他商业服务业等支出</t>
  </si>
  <si>
    <t>十六、金融支出</t>
  </si>
  <si>
    <t xml:space="preserve">    金融部门行政支出</t>
  </si>
  <si>
    <t xml:space="preserve">      安全防卫</t>
  </si>
  <si>
    <t xml:space="preserve">      金融部门其他行政支出</t>
  </si>
  <si>
    <t xml:space="preserve">    金融部门监管支出</t>
  </si>
  <si>
    <t xml:space="preserve">      货币发行</t>
  </si>
  <si>
    <t xml:space="preserve">      金融服务</t>
  </si>
  <si>
    <t xml:space="preserve">      反假币</t>
  </si>
  <si>
    <t xml:space="preserve">      重点金融机构监管</t>
  </si>
  <si>
    <t xml:space="preserve">      金融稽查与案件处理</t>
  </si>
  <si>
    <t xml:space="preserve">      金融行业电子化建设</t>
  </si>
  <si>
    <t xml:space="preserve">      从业人员资格考试</t>
  </si>
  <si>
    <t xml:space="preserve">      反洗钱</t>
  </si>
  <si>
    <t xml:space="preserve">      金融部门其他监管支出</t>
  </si>
  <si>
    <t xml:space="preserve">    金融发展支出</t>
  </si>
  <si>
    <t xml:space="preserve">      政策性银行亏损补贴</t>
  </si>
  <si>
    <t xml:space="preserve">      利息费用补贴支出</t>
  </si>
  <si>
    <t xml:space="preserve">      补充资本金</t>
  </si>
  <si>
    <t xml:space="preserve">      风险基金补助</t>
  </si>
  <si>
    <t xml:space="preserve">      其他金融发展支出</t>
  </si>
  <si>
    <t xml:space="preserve">    金融调控支出</t>
  </si>
  <si>
    <t xml:space="preserve">      中央银行亏损补贴</t>
  </si>
  <si>
    <t xml:space="preserve">      其他金融调控支出</t>
  </si>
  <si>
    <t xml:space="preserve">    其他金融支出</t>
  </si>
  <si>
    <t xml:space="preserve">      重点企业贷款贴息</t>
  </si>
  <si>
    <t xml:space="preserve">      其他金融支出</t>
  </si>
  <si>
    <t>十七、援助其他地区支出</t>
  </si>
  <si>
    <t xml:space="preserve">    一般公共服务</t>
  </si>
  <si>
    <t xml:space="preserve">    教育</t>
  </si>
  <si>
    <t xml:space="preserve">    文化旅游体育与传媒</t>
  </si>
  <si>
    <t xml:space="preserve">    卫生健康</t>
  </si>
  <si>
    <t xml:space="preserve">    节能环保</t>
  </si>
  <si>
    <t xml:space="preserve">    交通运输</t>
  </si>
  <si>
    <t xml:space="preserve">    住房保障</t>
  </si>
  <si>
    <t xml:space="preserve">    其他支出</t>
  </si>
  <si>
    <t>十八、自然资源海洋气象等支出</t>
  </si>
  <si>
    <t xml:space="preserve">    自然资源事务</t>
  </si>
  <si>
    <t xml:space="preserve">      自然资源规划及管理</t>
  </si>
  <si>
    <t xml:space="preserve">      自然资源利用与保护</t>
  </si>
  <si>
    <t xml:space="preserve">      自然资源社会公益服务</t>
  </si>
  <si>
    <t xml:space="preserve">      自然资源行业业务管理</t>
  </si>
  <si>
    <t xml:space="preserve">      自然资源调查与确权登记</t>
  </si>
  <si>
    <t xml:space="preserve">      土地资源储备支出</t>
  </si>
  <si>
    <t xml:space="preserve">      地质矿产资源与环境调查</t>
  </si>
  <si>
    <t xml:space="preserve">      地质勘查与矿产资源管理</t>
  </si>
  <si>
    <t xml:space="preserve">      地质转产项目财政贴息</t>
  </si>
  <si>
    <t xml:space="preserve">      国外风险勘查</t>
  </si>
  <si>
    <t xml:space="preserve">      地质勘查基金（周转金）支出</t>
  </si>
  <si>
    <t xml:space="preserve">      海域与海岛管理</t>
  </si>
  <si>
    <t xml:space="preserve">      自然资源国际合作与海洋权益维护</t>
  </si>
  <si>
    <t xml:space="preserve">      自然资源卫星</t>
  </si>
  <si>
    <t xml:space="preserve">      极地考察</t>
  </si>
  <si>
    <t xml:space="preserve">      深海调查与资源开发</t>
  </si>
  <si>
    <t xml:space="preserve">      海港航标维护</t>
  </si>
  <si>
    <t xml:space="preserve">      海水淡化</t>
  </si>
  <si>
    <t xml:space="preserve">      无居民海岛使用金支出</t>
  </si>
  <si>
    <t xml:space="preserve">      海洋战略规划与预警监测</t>
  </si>
  <si>
    <t xml:space="preserve">      基础测绘与地理信息监管</t>
  </si>
  <si>
    <t xml:space="preserve">      其他自然资源事务支出</t>
  </si>
  <si>
    <t xml:space="preserve">    气象事务</t>
  </si>
  <si>
    <t xml:space="preserve">      气象事业机构</t>
  </si>
  <si>
    <t xml:space="preserve">      气象探测</t>
  </si>
  <si>
    <t xml:space="preserve">      气象信息传输及管理</t>
  </si>
  <si>
    <t xml:space="preserve">      气象预报预测</t>
  </si>
  <si>
    <t xml:space="preserve">      气象服务</t>
  </si>
  <si>
    <t xml:space="preserve">      气象装备保障维护</t>
  </si>
  <si>
    <t xml:space="preserve">      气象基础设施建设与维修</t>
  </si>
  <si>
    <t xml:space="preserve">      气象卫星</t>
  </si>
  <si>
    <t xml:space="preserve">      气象法规与标准</t>
  </si>
  <si>
    <t xml:space="preserve">      气象资金审计稽查</t>
  </si>
  <si>
    <t xml:space="preserve">      其他气象事务支出</t>
  </si>
  <si>
    <t xml:space="preserve">    其他自然资源海洋气象等支出</t>
  </si>
  <si>
    <t>十九、住房保障支出</t>
  </si>
  <si>
    <t xml:space="preserve">    保障性安居工程支出</t>
  </si>
  <si>
    <t xml:space="preserve">      廉租住房</t>
  </si>
  <si>
    <t xml:space="preserve">      沉陷区治理</t>
  </si>
  <si>
    <t xml:space="preserve">      棚户区改造</t>
  </si>
  <si>
    <t xml:space="preserve">      少数民族地区游牧民定居工程</t>
  </si>
  <si>
    <t xml:space="preserve">      农村危房改造</t>
  </si>
  <si>
    <t xml:space="preserve">      公共租赁住房</t>
  </si>
  <si>
    <t xml:space="preserve">      保障性住房租金补贴</t>
  </si>
  <si>
    <t xml:space="preserve">      老旧小区改造</t>
  </si>
  <si>
    <t xml:space="preserve">      住房租赁市场发展</t>
  </si>
  <si>
    <t xml:space="preserve">      其他保障性安居工程支出</t>
  </si>
  <si>
    <t xml:space="preserve">    住房改革支出</t>
  </si>
  <si>
    <t xml:space="preserve">      住房公积金</t>
  </si>
  <si>
    <t xml:space="preserve">      提租补贴</t>
  </si>
  <si>
    <t xml:space="preserve">      购房补贴</t>
  </si>
  <si>
    <t xml:space="preserve">    城乡社区住宅</t>
  </si>
  <si>
    <t xml:space="preserve">      公有住房建设和维修改造支出</t>
  </si>
  <si>
    <t xml:space="preserve">      住房公积金管理</t>
  </si>
  <si>
    <t xml:space="preserve">      其他城乡社区住宅支出</t>
  </si>
  <si>
    <t>二十、粮油物资储备支出</t>
  </si>
  <si>
    <t xml:space="preserve">    粮油物资事务</t>
  </si>
  <si>
    <t xml:space="preserve">      财务与审计支出</t>
  </si>
  <si>
    <t xml:space="preserve">      信息统计</t>
  </si>
  <si>
    <t xml:space="preserve">      专项业务活动</t>
  </si>
  <si>
    <t xml:space="preserve">      国家粮油差价补贴</t>
  </si>
  <si>
    <t xml:space="preserve">      粮食财务挂账利息补贴</t>
  </si>
  <si>
    <t xml:space="preserve">      粮食财务挂账消化款</t>
  </si>
  <si>
    <t xml:space="preserve">      处理陈化粮补贴</t>
  </si>
  <si>
    <t xml:space="preserve">      粮食风险基金</t>
  </si>
  <si>
    <t xml:space="preserve">      粮油市场调控专项资金</t>
  </si>
  <si>
    <t xml:space="preserve">      设施建设</t>
  </si>
  <si>
    <t xml:space="preserve">      设施安全</t>
  </si>
  <si>
    <t xml:space="preserve">      物资保管保养</t>
  </si>
  <si>
    <t xml:space="preserve">      其他粮油物资事务支出</t>
  </si>
  <si>
    <t xml:space="preserve">    能源储备</t>
  </si>
  <si>
    <t xml:space="preserve">      石油储备</t>
  </si>
  <si>
    <t xml:space="preserve">      天然铀能源储备</t>
  </si>
  <si>
    <t xml:space="preserve">      煤炭储备</t>
  </si>
  <si>
    <t xml:space="preserve">      成品油储备</t>
  </si>
  <si>
    <t xml:space="preserve">      其他能源储备支出</t>
  </si>
  <si>
    <t xml:space="preserve">    粮油储备</t>
  </si>
  <si>
    <t xml:space="preserve">      储备粮油补贴</t>
  </si>
  <si>
    <t xml:space="preserve">      储备粮油差价补贴</t>
  </si>
  <si>
    <t xml:space="preserve">      储备粮（油）库建设</t>
  </si>
  <si>
    <t xml:space="preserve">      最低收购价政策支出</t>
  </si>
  <si>
    <t xml:space="preserve">      其他粮油储备支出</t>
  </si>
  <si>
    <t xml:space="preserve">    重要商品储备</t>
  </si>
  <si>
    <t xml:space="preserve">      棉花储备</t>
  </si>
  <si>
    <t xml:space="preserve">      食糖储备</t>
  </si>
  <si>
    <t xml:space="preserve">      肉类储备</t>
  </si>
  <si>
    <t xml:space="preserve">      化肥储备</t>
  </si>
  <si>
    <t xml:space="preserve">      农药储备</t>
  </si>
  <si>
    <t xml:space="preserve">      边销茶储备</t>
  </si>
  <si>
    <t xml:space="preserve">      羊毛储备</t>
  </si>
  <si>
    <t xml:space="preserve">      医药储备</t>
  </si>
  <si>
    <t xml:space="preserve">      食盐储备</t>
  </si>
  <si>
    <t xml:space="preserve">      战略物资储备</t>
  </si>
  <si>
    <t xml:space="preserve">      应急物资储备</t>
  </si>
  <si>
    <t xml:space="preserve">      其他重要商品储备支出</t>
  </si>
  <si>
    <t>二十一、灾害防治及应急管理支出</t>
  </si>
  <si>
    <t xml:space="preserve">    应急管理事务</t>
  </si>
  <si>
    <t xml:space="preserve">      灾害风险防治</t>
  </si>
  <si>
    <t xml:space="preserve">      国务院安委会专项</t>
  </si>
  <si>
    <t xml:space="preserve">      安全监管</t>
  </si>
  <si>
    <t xml:space="preserve">      应急救援</t>
  </si>
  <si>
    <t xml:space="preserve">      应急管理</t>
  </si>
  <si>
    <t xml:space="preserve">      其他应急管理支出</t>
  </si>
  <si>
    <t xml:space="preserve">    消防救援事务</t>
  </si>
  <si>
    <t xml:space="preserve">      消防应急救援</t>
  </si>
  <si>
    <t xml:space="preserve">      其他消防救援事务支出</t>
  </si>
  <si>
    <t xml:space="preserve">    矿山安全</t>
  </si>
  <si>
    <t xml:space="preserve">      矿山安全监察事务</t>
  </si>
  <si>
    <t xml:space="preserve">      矿山应急救援事务</t>
  </si>
  <si>
    <t xml:space="preserve">      其他矿山安全支出</t>
  </si>
  <si>
    <t xml:space="preserve">    地震事务</t>
  </si>
  <si>
    <t xml:space="preserve">      地震监测</t>
  </si>
  <si>
    <t xml:space="preserve">      地震预测预报</t>
  </si>
  <si>
    <t xml:space="preserve">      地震灾害预防</t>
  </si>
  <si>
    <t xml:space="preserve">      地震应急救援</t>
  </si>
  <si>
    <t xml:space="preserve">      地震环境探察</t>
  </si>
  <si>
    <t xml:space="preserve">      防震减灾信息管理</t>
  </si>
  <si>
    <t xml:space="preserve">      防震减灾基础管理</t>
  </si>
  <si>
    <t xml:space="preserve">      地震事业机构</t>
  </si>
  <si>
    <t xml:space="preserve">      其他地震事务支出</t>
  </si>
  <si>
    <t xml:space="preserve">    自然灾害防治</t>
  </si>
  <si>
    <t xml:space="preserve">      地质灾害防治</t>
  </si>
  <si>
    <t xml:space="preserve">      森林草原防灾减灾</t>
  </si>
  <si>
    <t xml:space="preserve">      其他自然灾害防治支出</t>
  </si>
  <si>
    <t xml:space="preserve">    自然灾害救灾及恢复重建支出</t>
  </si>
  <si>
    <t xml:space="preserve">      自然灾害救灾补助</t>
  </si>
  <si>
    <t xml:space="preserve">      自然灾害灾后重建补助</t>
  </si>
  <si>
    <t xml:space="preserve">      其他自然灾害救灾及恢复重建支出</t>
  </si>
  <si>
    <t xml:space="preserve">    其他灾害防治及应急管理支出</t>
  </si>
  <si>
    <t>二十二、预备费</t>
  </si>
  <si>
    <t>二十三、其他支出</t>
  </si>
  <si>
    <t xml:space="preserve">    年初预留</t>
  </si>
  <si>
    <t>二十四、债务付息支出</t>
  </si>
  <si>
    <t xml:space="preserve">    地方政府一般债务付息支出</t>
  </si>
  <si>
    <t xml:space="preserve">      地方政府一般债券付息支出</t>
  </si>
  <si>
    <t xml:space="preserve">      地方政府向外国政府借款付息支出</t>
  </si>
  <si>
    <t xml:space="preserve">      地方政府向国际组织借款付息支出</t>
  </si>
  <si>
    <t xml:space="preserve">      地方政府其他一般债务付息支出</t>
  </si>
  <si>
    <t>二十五、债务发行费用支出</t>
  </si>
  <si>
    <t xml:space="preserve">    地方政府一般债务发行费用支出</t>
  </si>
  <si>
    <t>支出合计</t>
  </si>
  <si>
    <t>2023年市级一般公共预算支出明细表</t>
    <phoneticPr fontId="3" type="noConversion"/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</si>
</sst>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0.0_ 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(* #,##0_);_(* \(#,##0\);_(* &quot;-&quot;_);_(@_)"/>
  </numFmts>
  <fonts count="50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20"/>
      <name val="方正小标宋简体"/>
      <family val="3"/>
      <charset val="134"/>
    </font>
    <font>
      <sz val="20"/>
      <color rgb="FFFF0000"/>
      <name val="方正小标宋简体"/>
      <family val="3"/>
      <charset val="134"/>
    </font>
    <font>
      <b/>
      <sz val="16"/>
      <name val="黑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sz val="12"/>
      <name val="Courier"/>
      <family val="2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8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3" fillId="0" borderId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16" fillId="0" borderId="0"/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5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6" borderId="0" applyNumberFormat="0" applyBorder="0" applyAlignment="0" applyProtection="0"/>
    <xf numFmtId="0" fontId="20" fillId="32" borderId="0" applyNumberFormat="0" applyBorder="0" applyAlignment="0" applyProtection="0"/>
    <xf numFmtId="0" fontId="21" fillId="23" borderId="0" applyNumberFormat="0" applyBorder="0" applyAlignment="0" applyProtection="0"/>
    <xf numFmtId="0" fontId="21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2" fillId="0" borderId="0" applyNumberForma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37" fontId="23" fillId="0" borderId="0"/>
    <xf numFmtId="0" fontId="15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/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1" fillId="23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6" borderId="0" applyNumberFormat="0" applyBorder="0" applyAlignment="0" applyProtection="0"/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7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27" borderId="0" applyNumberFormat="0" applyBorder="0" applyAlignment="0" applyProtection="0"/>
    <xf numFmtId="0" fontId="37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8" applyNumberFormat="0" applyFill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1" fillId="37" borderId="9" applyNumberFormat="0" applyAlignment="0" applyProtection="0">
      <alignment vertical="center"/>
    </xf>
    <xf numFmtId="0" fontId="41" fillId="37" borderId="9" applyNumberFormat="0" applyAlignment="0" applyProtection="0">
      <alignment vertical="center"/>
    </xf>
    <xf numFmtId="0" fontId="42" fillId="38" borderId="10" applyNumberFormat="0" applyAlignment="0" applyProtection="0">
      <alignment vertical="center"/>
    </xf>
    <xf numFmtId="0" fontId="42" fillId="38" borderId="1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5" fillId="0" borderId="0"/>
    <xf numFmtId="181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6" fillId="39" borderId="0" applyNumberFormat="0" applyBorder="0" applyAlignment="0" applyProtection="0"/>
    <xf numFmtId="0" fontId="46" fillId="40" borderId="0" applyNumberFormat="0" applyBorder="0" applyAlignment="0" applyProtection="0"/>
    <xf numFmtId="0" fontId="46" fillId="41" borderId="0" applyNumberFormat="0" applyBorder="0" applyAlignment="0" applyProtection="0"/>
    <xf numFmtId="0" fontId="19" fillId="42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45" borderId="0" applyNumberFormat="0" applyBorder="0" applyAlignment="0" applyProtection="0">
      <alignment vertical="center"/>
    </xf>
    <xf numFmtId="0" fontId="19" fillId="45" borderId="0" applyNumberFormat="0" applyBorder="0" applyAlignment="0" applyProtection="0">
      <alignment vertical="center"/>
    </xf>
    <xf numFmtId="0" fontId="47" fillId="46" borderId="0" applyNumberFormat="0" applyBorder="0" applyAlignment="0" applyProtection="0">
      <alignment vertical="center"/>
    </xf>
    <xf numFmtId="0" fontId="47" fillId="46" borderId="0" applyNumberFormat="0" applyBorder="0" applyAlignment="0" applyProtection="0">
      <alignment vertical="center"/>
    </xf>
    <xf numFmtId="0" fontId="48" fillId="37" borderId="12" applyNumberFormat="0" applyAlignment="0" applyProtection="0">
      <alignment vertical="center"/>
    </xf>
    <xf numFmtId="0" fontId="48" fillId="37" borderId="12" applyNumberFormat="0" applyAlignment="0" applyProtection="0">
      <alignment vertical="center"/>
    </xf>
    <xf numFmtId="0" fontId="49" fillId="9" borderId="9" applyNumberFormat="0" applyAlignment="0" applyProtection="0">
      <alignment vertical="center"/>
    </xf>
    <xf numFmtId="0" fontId="49" fillId="9" borderId="9" applyNumberFormat="0" applyAlignment="0" applyProtection="0">
      <alignment vertical="center"/>
    </xf>
    <xf numFmtId="0" fontId="13" fillId="0" borderId="0"/>
    <xf numFmtId="0" fontId="16" fillId="0" borderId="0"/>
    <xf numFmtId="0" fontId="1" fillId="35" borderId="13" applyNumberFormat="0" applyFont="0" applyAlignment="0" applyProtection="0">
      <alignment vertical="center"/>
    </xf>
    <xf numFmtId="0" fontId="1" fillId="35" borderId="13" applyNumberFormat="0" applyFont="0" applyAlignment="0" applyProtection="0">
      <alignment vertical="center"/>
    </xf>
  </cellStyleXfs>
  <cellXfs count="63">
    <xf numFmtId="0" fontId="0" fillId="0" borderId="0" xfId="0">
      <alignment vertical="center"/>
    </xf>
    <xf numFmtId="0" fontId="2" fillId="2" borderId="0" xfId="1" applyFont="1" applyFill="1" applyBorder="1" applyAlignment="1">
      <alignment vertical="center"/>
    </xf>
    <xf numFmtId="0" fontId="4" fillId="2" borderId="0" xfId="1" applyFont="1" applyFill="1" applyBorder="1" applyAlignment="1">
      <alignment vertical="center"/>
    </xf>
    <xf numFmtId="176" fontId="2" fillId="2" borderId="0" xfId="1" applyNumberFormat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5" fillId="2" borderId="0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176" fontId="5" fillId="2" borderId="0" xfId="1" applyNumberFormat="1" applyFont="1" applyFill="1" applyBorder="1" applyAlignment="1">
      <alignment vertical="center"/>
    </xf>
    <xf numFmtId="0" fontId="7" fillId="2" borderId="0" xfId="1" applyFont="1" applyFill="1" applyAlignment="1">
      <alignment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176" fontId="10" fillId="2" borderId="1" xfId="2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vertical="center"/>
    </xf>
    <xf numFmtId="1" fontId="9" fillId="2" borderId="1" xfId="1" applyNumberFormat="1" applyFont="1" applyFill="1" applyBorder="1" applyAlignment="1">
      <alignment vertical="center"/>
    </xf>
    <xf numFmtId="176" fontId="8" fillId="2" borderId="1" xfId="1" applyNumberFormat="1" applyFont="1" applyFill="1" applyBorder="1" applyAlignment="1">
      <alignment vertical="center"/>
    </xf>
    <xf numFmtId="0" fontId="8" fillId="2" borderId="0" xfId="1" applyFont="1" applyFill="1" applyAlignment="1">
      <alignment vertical="center"/>
    </xf>
    <xf numFmtId="176" fontId="8" fillId="2" borderId="1" xfId="1" applyNumberFormat="1" applyFont="1" applyFill="1" applyBorder="1" applyAlignment="1" applyProtection="1">
      <alignment horizontal="left" vertical="center"/>
      <protection locked="0"/>
    </xf>
    <xf numFmtId="0" fontId="9" fillId="2" borderId="1" xfId="1" applyFont="1" applyFill="1" applyBorder="1" applyAlignment="1">
      <alignment vertical="center"/>
    </xf>
    <xf numFmtId="176" fontId="2" fillId="2" borderId="1" xfId="1" applyNumberFormat="1" applyFont="1" applyFill="1" applyBorder="1" applyAlignment="1" applyProtection="1">
      <alignment horizontal="left" vertical="center"/>
      <protection locked="0"/>
    </xf>
    <xf numFmtId="0" fontId="2" fillId="2" borderId="1" xfId="1" applyFont="1" applyFill="1" applyBorder="1" applyAlignment="1">
      <alignment vertical="center"/>
    </xf>
    <xf numFmtId="0" fontId="4" fillId="2" borderId="1" xfId="1" applyFont="1" applyFill="1" applyBorder="1" applyAlignment="1">
      <alignment vertical="center"/>
    </xf>
    <xf numFmtId="176" fontId="2" fillId="2" borderId="1" xfId="1" applyNumberFormat="1" applyFont="1" applyFill="1" applyBorder="1" applyAlignment="1">
      <alignment vertical="center"/>
    </xf>
    <xf numFmtId="176" fontId="2" fillId="2" borderId="2" xfId="1" applyNumberFormat="1" applyFont="1" applyFill="1" applyBorder="1" applyAlignment="1" applyProtection="1">
      <alignment horizontal="left" vertical="center"/>
      <protection locked="0"/>
    </xf>
    <xf numFmtId="177" fontId="2" fillId="2" borderId="1" xfId="1" applyNumberFormat="1" applyFont="1" applyFill="1" applyBorder="1" applyAlignment="1">
      <alignment horizontal="right" vertical="center"/>
    </xf>
    <xf numFmtId="178" fontId="2" fillId="2" borderId="2" xfId="1" applyNumberFormat="1" applyFont="1" applyFill="1" applyBorder="1" applyAlignment="1" applyProtection="1">
      <alignment horizontal="left" vertical="center"/>
      <protection locked="0"/>
    </xf>
    <xf numFmtId="0" fontId="2" fillId="2" borderId="2" xfId="1" applyFont="1" applyFill="1" applyBorder="1" applyAlignment="1">
      <alignment vertical="center"/>
    </xf>
    <xf numFmtId="178" fontId="2" fillId="2" borderId="1" xfId="1" applyNumberFormat="1" applyFont="1" applyFill="1" applyBorder="1" applyAlignment="1" applyProtection="1">
      <alignment horizontal="left" vertical="center"/>
      <protection locked="0"/>
    </xf>
    <xf numFmtId="0" fontId="11" fillId="2" borderId="1" xfId="3" applyFont="1" applyFill="1" applyBorder="1" applyAlignment="1">
      <alignment vertical="center"/>
    </xf>
    <xf numFmtId="178" fontId="8" fillId="2" borderId="1" xfId="1" applyNumberFormat="1" applyFont="1" applyFill="1" applyBorder="1" applyAlignment="1" applyProtection="1">
      <alignment horizontal="left" vertical="center"/>
      <protection locked="0"/>
    </xf>
    <xf numFmtId="176" fontId="8" fillId="3" borderId="2" xfId="1" applyNumberFormat="1" applyFont="1" applyFill="1" applyBorder="1" applyAlignment="1" applyProtection="1">
      <alignment horizontal="left" vertical="center"/>
      <protection locked="0"/>
    </xf>
    <xf numFmtId="0" fontId="8" fillId="3" borderId="1" xfId="1" applyFont="1" applyFill="1" applyBorder="1" applyAlignment="1">
      <alignment vertical="center"/>
    </xf>
    <xf numFmtId="178" fontId="2" fillId="2" borderId="3" xfId="1" applyNumberFormat="1" applyFont="1" applyFill="1" applyBorder="1" applyAlignment="1" applyProtection="1">
      <alignment horizontal="left" vertical="center"/>
      <protection locked="0"/>
    </xf>
    <xf numFmtId="178" fontId="8" fillId="3" borderId="2" xfId="1" applyNumberFormat="1" applyFont="1" applyFill="1" applyBorder="1" applyAlignment="1" applyProtection="1">
      <alignment horizontal="left" vertical="center"/>
      <protection locked="0"/>
    </xf>
    <xf numFmtId="176" fontId="2" fillId="2" borderId="3" xfId="1" applyNumberFormat="1" applyFont="1" applyFill="1" applyBorder="1" applyAlignment="1" applyProtection="1">
      <alignment horizontal="left" vertical="center"/>
      <protection locked="0"/>
    </xf>
    <xf numFmtId="1" fontId="2" fillId="2" borderId="1" xfId="1" applyNumberFormat="1" applyFont="1" applyFill="1" applyBorder="1" applyAlignment="1" applyProtection="1">
      <alignment vertical="center"/>
      <protection locked="0"/>
    </xf>
    <xf numFmtId="1" fontId="8" fillId="3" borderId="1" xfId="1" applyNumberFormat="1" applyFont="1" applyFill="1" applyBorder="1" applyAlignment="1" applyProtection="1">
      <alignment vertical="center"/>
      <protection locked="0"/>
    </xf>
    <xf numFmtId="0" fontId="2" fillId="2" borderId="1" xfId="1" applyNumberFormat="1" applyFont="1" applyFill="1" applyBorder="1" applyAlignment="1" applyProtection="1">
      <alignment vertical="center"/>
      <protection locked="0"/>
    </xf>
    <xf numFmtId="0" fontId="8" fillId="2" borderId="1" xfId="1" applyNumberFormat="1" applyFont="1" applyFill="1" applyBorder="1" applyAlignment="1" applyProtection="1">
      <alignment vertical="center"/>
      <protection locked="0"/>
    </xf>
    <xf numFmtId="0" fontId="9" fillId="2" borderId="1" xfId="1" applyNumberFormat="1" applyFont="1" applyFill="1" applyBorder="1" applyAlignment="1" applyProtection="1">
      <alignment vertical="center"/>
      <protection locked="0"/>
    </xf>
    <xf numFmtId="176" fontId="8" fillId="2" borderId="1" xfId="1" applyNumberFormat="1" applyFont="1" applyFill="1" applyBorder="1" applyAlignment="1" applyProtection="1">
      <alignment vertical="center"/>
      <protection locked="0"/>
    </xf>
    <xf numFmtId="0" fontId="4" fillId="2" borderId="1" xfId="1" applyNumberFormat="1" applyFont="1" applyFill="1" applyBorder="1" applyAlignment="1" applyProtection="1">
      <alignment vertical="center"/>
      <protection locked="0"/>
    </xf>
    <xf numFmtId="1" fontId="8" fillId="2" borderId="1" xfId="1" applyNumberFormat="1" applyFont="1" applyFill="1" applyBorder="1" applyAlignment="1" applyProtection="1">
      <alignment vertical="center"/>
      <protection locked="0"/>
    </xf>
    <xf numFmtId="1" fontId="9" fillId="2" borderId="1" xfId="1" applyNumberFormat="1" applyFont="1" applyFill="1" applyBorder="1" applyAlignment="1" applyProtection="1">
      <alignment vertical="center"/>
      <protection locked="0"/>
    </xf>
    <xf numFmtId="176" fontId="2" fillId="2" borderId="1" xfId="1" applyNumberFormat="1" applyFont="1" applyFill="1" applyBorder="1" applyAlignment="1">
      <alignment horizontal="right" vertical="center"/>
    </xf>
    <xf numFmtId="0" fontId="8" fillId="3" borderId="2" xfId="1" applyFont="1" applyFill="1" applyBorder="1" applyAlignment="1">
      <alignment vertical="center"/>
    </xf>
    <xf numFmtId="178" fontId="2" fillId="3" borderId="2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>
      <alignment vertical="center"/>
    </xf>
    <xf numFmtId="177" fontId="2" fillId="3" borderId="1" xfId="1" applyNumberFormat="1" applyFont="1" applyFill="1" applyBorder="1" applyAlignment="1">
      <alignment horizontal="right" vertical="center"/>
    </xf>
    <xf numFmtId="176" fontId="8" fillId="3" borderId="3" xfId="1" applyNumberFormat="1" applyFont="1" applyFill="1" applyBorder="1" applyAlignment="1" applyProtection="1">
      <alignment horizontal="left" vertical="center"/>
      <protection locked="0"/>
    </xf>
    <xf numFmtId="0" fontId="12" fillId="2" borderId="1" xfId="3" applyFont="1" applyFill="1" applyBorder="1" applyAlignment="1">
      <alignment vertical="center"/>
    </xf>
    <xf numFmtId="176" fontId="2" fillId="3" borderId="2" xfId="1" applyNumberFormat="1" applyFont="1" applyFill="1" applyBorder="1" applyAlignment="1" applyProtection="1">
      <alignment horizontal="left" vertical="center"/>
      <protection locked="0"/>
    </xf>
    <xf numFmtId="176" fontId="2" fillId="2" borderId="1" xfId="1" applyNumberFormat="1" applyFont="1" applyFill="1" applyBorder="1" applyAlignment="1" applyProtection="1">
      <alignment horizontal="right" vertical="center"/>
      <protection locked="0"/>
    </xf>
    <xf numFmtId="176" fontId="4" fillId="2" borderId="1" xfId="1" applyNumberFormat="1" applyFont="1" applyFill="1" applyBorder="1" applyAlignment="1" applyProtection="1">
      <alignment horizontal="right" vertical="center"/>
      <protection locked="0"/>
    </xf>
    <xf numFmtId="0" fontId="8" fillId="2" borderId="1" xfId="1" applyFont="1" applyFill="1" applyBorder="1" applyAlignment="1">
      <alignment horizontal="left" vertical="center"/>
    </xf>
    <xf numFmtId="0" fontId="2" fillId="3" borderId="2" xfId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0" fontId="8" fillId="3" borderId="4" xfId="1" applyFont="1" applyFill="1" applyBorder="1" applyAlignment="1">
      <alignment vertical="center"/>
    </xf>
    <xf numFmtId="177" fontId="8" fillId="3" borderId="1" xfId="1" applyNumberFormat="1" applyFont="1" applyFill="1" applyBorder="1" applyAlignment="1">
      <alignment horizontal="right" vertical="center"/>
    </xf>
    <xf numFmtId="176" fontId="2" fillId="2" borderId="0" xfId="1" applyNumberFormat="1" applyFont="1" applyFill="1" applyAlignment="1">
      <alignment vertical="center"/>
    </xf>
    <xf numFmtId="1" fontId="2" fillId="2" borderId="0" xfId="1" applyNumberFormat="1" applyFont="1" applyFill="1" applyAlignment="1">
      <alignment vertical="center"/>
    </xf>
    <xf numFmtId="0" fontId="8" fillId="2" borderId="1" xfId="1" applyFont="1" applyFill="1" applyBorder="1" applyAlignment="1">
      <alignment horizontal="distributed" vertical="center"/>
    </xf>
    <xf numFmtId="0" fontId="4" fillId="2" borderId="0" xfId="1" applyFont="1" applyFill="1" applyAlignment="1">
      <alignment vertical="center"/>
    </xf>
  </cellXfs>
  <cellStyles count="188">
    <cellStyle name="?′?¨ò?" xfId="4"/>
    <cellStyle name="?§??[0]_??×ü" xfId="5"/>
    <cellStyle name="?§??_??×ü" xfId="6"/>
    <cellStyle name="?§??·???[0]_??2??t·???×êá?" xfId="7"/>
    <cellStyle name="?§??·???_??2??t·???×êá?" xfId="8"/>
    <cellStyle name="?§·???[0]_laroux" xfId="9"/>
    <cellStyle name="?§·???_97-917" xfId="10"/>
    <cellStyle name="_ET_STYLE_NoName_00_" xfId="11"/>
    <cellStyle name="20% - 强调文字颜色 1 2" xfId="12"/>
    <cellStyle name="20% - 强调文字颜色 1 3" xfId="13"/>
    <cellStyle name="20% - 强调文字颜色 2 2" xfId="14"/>
    <cellStyle name="20% - 强调文字颜色 2 3" xfId="15"/>
    <cellStyle name="20% - 强调文字颜色 3 2" xfId="16"/>
    <cellStyle name="20% - 强调文字颜色 3 3" xfId="17"/>
    <cellStyle name="20% - 强调文字颜色 4 2" xfId="18"/>
    <cellStyle name="20% - 强调文字颜色 4 3" xfId="19"/>
    <cellStyle name="20% - 强调文字颜色 5 2" xfId="20"/>
    <cellStyle name="20% - 强调文字颜色 5 3" xfId="21"/>
    <cellStyle name="20% - 强调文字颜色 6 2" xfId="22"/>
    <cellStyle name="20% - 强调文字颜色 6 3" xfId="23"/>
    <cellStyle name="3???á′?ó" xfId="24"/>
    <cellStyle name="3￡1?_??2??t·???×êá?" xfId="25"/>
    <cellStyle name="40% - 强调文字颜色 1 2" xfId="26"/>
    <cellStyle name="40% - 强调文字颜色 1 3" xfId="27"/>
    <cellStyle name="40% - 强调文字颜色 2 2" xfId="28"/>
    <cellStyle name="40% - 强调文字颜色 2 3" xfId="29"/>
    <cellStyle name="40% - 强调文字颜色 3 2" xfId="30"/>
    <cellStyle name="40% - 强调文字颜色 3 3" xfId="31"/>
    <cellStyle name="40% - 强调文字颜色 4 2" xfId="32"/>
    <cellStyle name="40% - 强调文字颜色 4 3" xfId="33"/>
    <cellStyle name="40% - 强调文字颜色 5 2" xfId="34"/>
    <cellStyle name="40% - 强调文字颜色 5 3" xfId="35"/>
    <cellStyle name="40% - 强调文字颜色 6 2" xfId="36"/>
    <cellStyle name="40% - 强调文字颜色 6 3" xfId="37"/>
    <cellStyle name="60% - 强调文字颜色 1 2" xfId="38"/>
    <cellStyle name="60% - 强调文字颜色 1 3" xfId="39"/>
    <cellStyle name="60% - 强调文字颜色 2 2" xfId="40"/>
    <cellStyle name="60% - 强调文字颜色 2 3" xfId="41"/>
    <cellStyle name="60% - 强调文字颜色 3 2" xfId="42"/>
    <cellStyle name="60% - 强调文字颜色 3 3" xfId="43"/>
    <cellStyle name="60% - 强调文字颜色 4 2" xfId="44"/>
    <cellStyle name="60% - 强调文字颜色 4 3" xfId="45"/>
    <cellStyle name="60% - 强调文字颜色 5 2" xfId="46"/>
    <cellStyle name="60% - 强调文字颜色 5 3" xfId="47"/>
    <cellStyle name="60% - 强调文字颜色 6 2" xfId="48"/>
    <cellStyle name="60% - 强调文字颜色 6 3" xfId="49"/>
    <cellStyle name="Accent1" xfId="50"/>
    <cellStyle name="Accent1 - 20%" xfId="51"/>
    <cellStyle name="Accent1 - 40%" xfId="52"/>
    <cellStyle name="Accent1 - 60%" xfId="53"/>
    <cellStyle name="Accent1_2007年转移支付测算" xfId="54"/>
    <cellStyle name="Accent2" xfId="55"/>
    <cellStyle name="Accent2 - 20%" xfId="56"/>
    <cellStyle name="Accent2 - 40%" xfId="57"/>
    <cellStyle name="Accent2 - 60%" xfId="58"/>
    <cellStyle name="Accent2_2007年转移支付测算" xfId="59"/>
    <cellStyle name="Accent3" xfId="60"/>
    <cellStyle name="Accent3 - 20%" xfId="61"/>
    <cellStyle name="Accent3 - 40%" xfId="62"/>
    <cellStyle name="Accent3 - 60%" xfId="63"/>
    <cellStyle name="Accent3_2007年转移支付测算" xfId="64"/>
    <cellStyle name="Accent4" xfId="65"/>
    <cellStyle name="Accent4 - 20%" xfId="66"/>
    <cellStyle name="Accent4 - 40%" xfId="67"/>
    <cellStyle name="Accent4 - 60%" xfId="68"/>
    <cellStyle name="Accent4_2013年社保本级专项经费(20130307)" xfId="69"/>
    <cellStyle name="Accent5" xfId="70"/>
    <cellStyle name="Accent5 - 20%" xfId="71"/>
    <cellStyle name="Accent5 - 40%" xfId="72"/>
    <cellStyle name="Accent5 - 60%" xfId="73"/>
    <cellStyle name="Accent5_2013年社保本级专项经费(20130307)" xfId="74"/>
    <cellStyle name="Accent6" xfId="75"/>
    <cellStyle name="Accent6 - 20%" xfId="76"/>
    <cellStyle name="Accent6 - 40%" xfId="77"/>
    <cellStyle name="Accent6 - 60%" xfId="78"/>
    <cellStyle name="Accent6_2007年转移支付测算" xfId="79"/>
    <cellStyle name="ColLevel_0" xfId="80"/>
    <cellStyle name="Comma [0]_1995" xfId="81"/>
    <cellStyle name="Comma_1995" xfId="82"/>
    <cellStyle name="Currency [0]_1995" xfId="83"/>
    <cellStyle name="Currency_1995" xfId="84"/>
    <cellStyle name="no dec" xfId="85"/>
    <cellStyle name="Normal_APR" xfId="86"/>
    <cellStyle name="oó?ì3???á′?ó" xfId="87"/>
    <cellStyle name="RowLevel_0" xfId="88"/>
    <cellStyle name="百分比 2" xfId="89"/>
    <cellStyle name="标题 1 2" xfId="90"/>
    <cellStyle name="标题 1 3" xfId="91"/>
    <cellStyle name="标题 2 2" xfId="92"/>
    <cellStyle name="标题 2 3" xfId="93"/>
    <cellStyle name="标题 3 2" xfId="94"/>
    <cellStyle name="标题 3 3" xfId="95"/>
    <cellStyle name="标题 4 2" xfId="96"/>
    <cellStyle name="标题 4 3" xfId="97"/>
    <cellStyle name="标题 5" xfId="98"/>
    <cellStyle name="标题 6" xfId="99"/>
    <cellStyle name="表标题" xfId="100"/>
    <cellStyle name="差 2" xfId="101"/>
    <cellStyle name="差 3" xfId="102"/>
    <cellStyle name="差_{FAEA61C0-5D79-F7C6-68D7-A741FC9FDF48}" xfId="103"/>
    <cellStyle name="差_{FAEA61C0-5D79-F7C6-68D7-A741FC9FDF48}_2020年社保预算表" xfId="104"/>
    <cellStyle name="差_2007年转移支付测算" xfId="105"/>
    <cellStyle name="差_2007年转移支付测算_2013年社保本级专项经费(20130307)" xfId="106"/>
    <cellStyle name="差_2007年转移支付测算_2013申请追加项目(预算汇总）" xfId="107"/>
    <cellStyle name="差_2013年社保本级专项经费(20130307)" xfId="108"/>
    <cellStyle name="差_2013申请追加项目(预算汇总）" xfId="109"/>
    <cellStyle name="差_2018年预算表" xfId="110"/>
    <cellStyle name="差_2018年政府收支分类表" xfId="111"/>
    <cellStyle name="差_2019年市级一般公共预算支出明细表" xfId="112"/>
    <cellStyle name="差_2019年重点专项（初稿）" xfId="113"/>
    <cellStyle name="差_盘活财政存量资金安排情况表" xfId="114"/>
    <cellStyle name="差_盘活财政存量资金安排情况表_2020年社保预算表" xfId="115"/>
    <cellStyle name="差_张掖市重点工作重大项目资金建议表（定稿）" xfId="116"/>
    <cellStyle name="差_张掖市重点工作重大项目资金建议表（定稿）_2020年社保预算表" xfId="117"/>
    <cellStyle name="常规" xfId="0" builtinId="0"/>
    <cellStyle name="常规 10" xfId="118"/>
    <cellStyle name="常规 17" xfId="119"/>
    <cellStyle name="常规 2" xfId="120"/>
    <cellStyle name="常规 2 2" xfId="2"/>
    <cellStyle name="常规 2_2019年市级一般公共预算支出明细表" xfId="121"/>
    <cellStyle name="常规 21" xfId="122"/>
    <cellStyle name="常规 23" xfId="123"/>
    <cellStyle name="常规 3" xfId="124"/>
    <cellStyle name="常规 3 2" xfId="125"/>
    <cellStyle name="常规 3_2019年市级一般公共预算支出明细表" xfId="126"/>
    <cellStyle name="常规 4" xfId="127"/>
    <cellStyle name="常规 5" xfId="128"/>
    <cellStyle name="常规 6" xfId="129"/>
    <cellStyle name="常规 7" xfId="1"/>
    <cellStyle name="常规_2022年地方财政预算表---市本级" xfId="3"/>
    <cellStyle name="超级链接" xfId="130"/>
    <cellStyle name="好 2" xfId="131"/>
    <cellStyle name="好 3" xfId="132"/>
    <cellStyle name="好_{FAEA61C0-5D79-F7C6-68D7-A741FC9FDF48}" xfId="133"/>
    <cellStyle name="好_{FAEA61C0-5D79-F7C6-68D7-A741FC9FDF48}_2020年社保预算表" xfId="134"/>
    <cellStyle name="好_2013年社保本级专项经费(20130307)" xfId="135"/>
    <cellStyle name="好_2013申请追加项目(预算汇总）" xfId="136"/>
    <cellStyle name="好_2018年预算表" xfId="137"/>
    <cellStyle name="好_2018年政府收支分类表" xfId="138"/>
    <cellStyle name="好_2019年市级一般公共预算支出明细表" xfId="139"/>
    <cellStyle name="好_2019年重点专项（初稿）" xfId="140"/>
    <cellStyle name="好_盘活财政存量资金安排情况表" xfId="141"/>
    <cellStyle name="好_盘活财政存量资金安排情况表_2020年社保预算表" xfId="142"/>
    <cellStyle name="好_张掖市重点工作重大项目资金建议表（定稿）" xfId="143"/>
    <cellStyle name="好_张掖市重点工作重大项目资金建议表（定稿）_2020年社保预算表" xfId="144"/>
    <cellStyle name="后继超级链接" xfId="145"/>
    <cellStyle name="汇总 2" xfId="146"/>
    <cellStyle name="汇总 3" xfId="147"/>
    <cellStyle name="计算 2" xfId="148"/>
    <cellStyle name="计算 3" xfId="149"/>
    <cellStyle name="检查单元格 2" xfId="150"/>
    <cellStyle name="检查单元格 3" xfId="151"/>
    <cellStyle name="解释性文本 2" xfId="152"/>
    <cellStyle name="解释性文本 3" xfId="153"/>
    <cellStyle name="警告文本 2" xfId="154"/>
    <cellStyle name="警告文本 3" xfId="155"/>
    <cellStyle name="链接单元格 2" xfId="156"/>
    <cellStyle name="链接单元格 3" xfId="157"/>
    <cellStyle name="普通_97-917" xfId="158"/>
    <cellStyle name="千分位[0]_laroux" xfId="159"/>
    <cellStyle name="千分位_97-917" xfId="160"/>
    <cellStyle name="千位[0]_1" xfId="161"/>
    <cellStyle name="千位_1" xfId="162"/>
    <cellStyle name="强调 1" xfId="163"/>
    <cellStyle name="强调 2" xfId="164"/>
    <cellStyle name="强调 3" xfId="165"/>
    <cellStyle name="强调文字颜色 1 2" xfId="166"/>
    <cellStyle name="强调文字颜色 1 3" xfId="167"/>
    <cellStyle name="强调文字颜色 2 2" xfId="168"/>
    <cellStyle name="强调文字颜色 2 3" xfId="169"/>
    <cellStyle name="强调文字颜色 3 2" xfId="170"/>
    <cellStyle name="强调文字颜色 3 3" xfId="171"/>
    <cellStyle name="强调文字颜色 4 2" xfId="172"/>
    <cellStyle name="强调文字颜色 4 3" xfId="173"/>
    <cellStyle name="强调文字颜色 5 2" xfId="174"/>
    <cellStyle name="强调文字颜色 5 3" xfId="175"/>
    <cellStyle name="强调文字颜色 6 2" xfId="176"/>
    <cellStyle name="强调文字颜色 6 3" xfId="177"/>
    <cellStyle name="适中 2" xfId="178"/>
    <cellStyle name="适中 3" xfId="179"/>
    <cellStyle name="输出 2" xfId="180"/>
    <cellStyle name="输出 3" xfId="181"/>
    <cellStyle name="输入 2" xfId="182"/>
    <cellStyle name="输入 3" xfId="183"/>
    <cellStyle name="未定义" xfId="184"/>
    <cellStyle name="样式 1" xfId="185"/>
    <cellStyle name="注释 2" xfId="186"/>
    <cellStyle name="注释 3" xfId="1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127.12\&#31185;&#23460;&#36164;&#26009;\&#39044;&#31639;&#31185;\&#39044;&#31639;&#31185;&#36164;&#26009;\2023&#24180;&#39044;&#31639;\&#20154;&#20195;&#20250;&#36164;&#26009;\5.2023&#24180;&#39044;&#31639;&#34920;12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05"/>
      <sheetName val="平衡简表2023"/>
      <sheetName val="本级收入"/>
      <sheetName val="本级支出"/>
      <sheetName val="本级支出明细（功能科目）"/>
      <sheetName val="本级平衡"/>
      <sheetName val="支出经济分类"/>
      <sheetName val="政府性基金预算收入"/>
      <sheetName val="政府性基金预算支出"/>
      <sheetName val="政府性基金平衡表"/>
      <sheetName val="市级社保收入"/>
      <sheetName val="市级社保支出"/>
      <sheetName val="国有资本经营预算"/>
      <sheetName val="三公经费预算"/>
      <sheetName val="全市社保收支"/>
      <sheetName val="提前下达专项"/>
      <sheetName val="Sheet1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G1249"/>
  <sheetViews>
    <sheetView showZeros="0" tabSelected="1" workbookViewId="0">
      <pane xSplit="1" ySplit="6" topLeftCell="B7" activePane="bottomRight" state="frozen"/>
      <selection pane="topRight"/>
      <selection pane="bottomLeft"/>
      <selection pane="bottomRight" activeCell="K27" sqref="K27"/>
    </sheetView>
  </sheetViews>
  <sheetFormatPr defaultRowHeight="13.5"/>
  <cols>
    <col min="1" max="1" width="45.875" style="4" customWidth="1"/>
    <col min="2" max="2" width="11.25" style="4" customWidth="1"/>
    <col min="3" max="3" width="11.25" style="62" customWidth="1"/>
    <col min="4" max="4" width="11.25" style="4" customWidth="1"/>
    <col min="5" max="5" width="11.25" style="59" customWidth="1"/>
    <col min="6" max="6" width="11.875" style="4" customWidth="1"/>
    <col min="7" max="7" width="16.25" style="4" customWidth="1"/>
    <col min="8" max="16384" width="9" style="4"/>
  </cols>
  <sheetData>
    <row r="1" spans="1:5">
      <c r="A1" s="1"/>
      <c r="B1" s="1"/>
      <c r="C1" s="2"/>
      <c r="D1" s="1"/>
      <c r="E1" s="3"/>
    </row>
    <row r="2" spans="1:5" s="8" customFormat="1" ht="27">
      <c r="A2" s="5" t="s">
        <v>962</v>
      </c>
      <c r="B2" s="5"/>
      <c r="C2" s="6"/>
      <c r="D2" s="5"/>
      <c r="E2" s="7"/>
    </row>
    <row r="3" spans="1:5">
      <c r="A3" s="1"/>
      <c r="B3" s="1"/>
      <c r="C3" s="2"/>
      <c r="D3" s="1"/>
      <c r="E3" s="3" t="s">
        <v>0</v>
      </c>
    </row>
    <row r="4" spans="1:5" ht="38.1" customHeight="1">
      <c r="A4" s="9" t="s">
        <v>1</v>
      </c>
      <c r="B4" s="10" t="s">
        <v>2</v>
      </c>
      <c r="C4" s="11" t="s">
        <v>3</v>
      </c>
      <c r="D4" s="10" t="s">
        <v>4</v>
      </c>
      <c r="E4" s="12" t="s">
        <v>5</v>
      </c>
    </row>
    <row r="5" spans="1:5" s="16" customFormat="1">
      <c r="A5" s="13" t="s">
        <v>6</v>
      </c>
      <c r="B5" s="13">
        <f>B6+B18+B27+B38+B49+B60+B71+B79+B88+B101+B110+B121+B133+B140+B148+B154+B161+B168+B175+B182+B189+B197+B203+B209+B216+B231</f>
        <v>27419</v>
      </c>
      <c r="C5" s="14">
        <f>C6+C18+C27+C38+C49+C60+C71+C79+C88+C101+C110+C121+C133+C140+C148+C154+C161+C168+C175+C182+C189+C197+C203+C209+C216+C231</f>
        <v>27258</v>
      </c>
      <c r="D5" s="13">
        <f>D6+D18+D27+D38+D49+D60+D71+D79+D88+D101+D110+D121+D133+D140+D148+D154+D161+D168+D175+D182+D189+D197+D203+D209+D216+D231</f>
        <v>0</v>
      </c>
      <c r="E5" s="15">
        <f>E6+E18+E27+E38+E49+E60+E71+E79+E88+E101+E110+E121+E133+E140+E148+E154+E161+E168+E175+E182+E189+E197+E203+E209+E216+E231</f>
        <v>161</v>
      </c>
    </row>
    <row r="6" spans="1:5" s="16" customFormat="1">
      <c r="A6" s="17" t="s">
        <v>7</v>
      </c>
      <c r="B6" s="13">
        <f>SUM(B7:B17)</f>
        <v>882</v>
      </c>
      <c r="C6" s="18">
        <f>SUM(C7:C17)</f>
        <v>882</v>
      </c>
      <c r="D6" s="13">
        <f>SUM(D7:D17)</f>
        <v>0</v>
      </c>
      <c r="E6" s="15">
        <f>SUM(E7:E17)</f>
        <v>0</v>
      </c>
    </row>
    <row r="7" spans="1:5">
      <c r="A7" s="19" t="s">
        <v>8</v>
      </c>
      <c r="B7" s="20">
        <f>SUM(C7:E7)</f>
        <v>802</v>
      </c>
      <c r="C7" s="21">
        <v>802</v>
      </c>
      <c r="D7" s="20"/>
      <c r="E7" s="22"/>
    </row>
    <row r="8" spans="1:5" hidden="1">
      <c r="A8" s="23" t="s">
        <v>9</v>
      </c>
      <c r="B8" s="20">
        <f t="shared" ref="B8:B71" si="0">SUM(C8:E8)</f>
        <v>0</v>
      </c>
      <c r="C8" s="20"/>
      <c r="D8" s="20"/>
      <c r="E8" s="24"/>
    </row>
    <row r="9" spans="1:5" hidden="1">
      <c r="A9" s="25" t="s">
        <v>10</v>
      </c>
      <c r="B9" s="20">
        <f t="shared" si="0"/>
        <v>0</v>
      </c>
      <c r="C9" s="20"/>
      <c r="D9" s="20"/>
      <c r="E9" s="24"/>
    </row>
    <row r="10" spans="1:5" hidden="1">
      <c r="A10" s="25" t="s">
        <v>11</v>
      </c>
      <c r="B10" s="20">
        <f t="shared" si="0"/>
        <v>0</v>
      </c>
      <c r="C10" s="20"/>
      <c r="D10" s="20"/>
      <c r="E10" s="24"/>
    </row>
    <row r="11" spans="1:5" hidden="1">
      <c r="A11" s="25" t="s">
        <v>12</v>
      </c>
      <c r="B11" s="20">
        <f t="shared" si="0"/>
        <v>0</v>
      </c>
      <c r="C11" s="20"/>
      <c r="D11" s="20"/>
      <c r="E11" s="24"/>
    </row>
    <row r="12" spans="1:5" hidden="1">
      <c r="A12" s="26" t="s">
        <v>13</v>
      </c>
      <c r="B12" s="20">
        <f t="shared" si="0"/>
        <v>0</v>
      </c>
      <c r="C12" s="20"/>
      <c r="D12" s="20"/>
      <c r="E12" s="24"/>
    </row>
    <row r="13" spans="1:5" hidden="1">
      <c r="A13" s="26" t="s">
        <v>14</v>
      </c>
      <c r="B13" s="20">
        <f t="shared" si="0"/>
        <v>0</v>
      </c>
      <c r="C13" s="20"/>
      <c r="D13" s="20"/>
      <c r="E13" s="24"/>
    </row>
    <row r="14" spans="1:5" hidden="1">
      <c r="A14" s="26" t="s">
        <v>15</v>
      </c>
      <c r="B14" s="20">
        <f t="shared" si="0"/>
        <v>0</v>
      </c>
      <c r="C14" s="20"/>
      <c r="D14" s="20"/>
      <c r="E14" s="24"/>
    </row>
    <row r="15" spans="1:5" hidden="1">
      <c r="A15" s="26" t="s">
        <v>16</v>
      </c>
      <c r="B15" s="20">
        <f t="shared" si="0"/>
        <v>0</v>
      </c>
      <c r="C15" s="20"/>
      <c r="D15" s="20"/>
      <c r="E15" s="24"/>
    </row>
    <row r="16" spans="1:5" hidden="1">
      <c r="A16" s="26" t="s">
        <v>17</v>
      </c>
      <c r="B16" s="20">
        <f t="shared" si="0"/>
        <v>0</v>
      </c>
      <c r="C16" s="20"/>
      <c r="D16" s="20"/>
      <c r="E16" s="24"/>
    </row>
    <row r="17" spans="1:5">
      <c r="A17" s="20" t="s">
        <v>18</v>
      </c>
      <c r="B17" s="20">
        <f t="shared" si="0"/>
        <v>80</v>
      </c>
      <c r="C17" s="21">
        <v>80</v>
      </c>
      <c r="D17" s="20"/>
      <c r="E17" s="22"/>
    </row>
    <row r="18" spans="1:5" s="16" customFormat="1">
      <c r="A18" s="17" t="s">
        <v>19</v>
      </c>
      <c r="B18" s="13">
        <f t="shared" si="0"/>
        <v>945</v>
      </c>
      <c r="C18" s="18">
        <f>SUM(C19:C26)</f>
        <v>945</v>
      </c>
      <c r="D18" s="13">
        <f>SUM(D19:D26)</f>
        <v>0</v>
      </c>
      <c r="E18" s="15">
        <f>SUM(E19:E26)</f>
        <v>0</v>
      </c>
    </row>
    <row r="19" spans="1:5">
      <c r="A19" s="19" t="s">
        <v>8</v>
      </c>
      <c r="B19" s="20">
        <f t="shared" si="0"/>
        <v>865</v>
      </c>
      <c r="C19" s="21">
        <v>865</v>
      </c>
      <c r="D19" s="20"/>
      <c r="E19" s="22"/>
    </row>
    <row r="20" spans="1:5" hidden="1">
      <c r="A20" s="23" t="s">
        <v>9</v>
      </c>
      <c r="B20" s="20">
        <f t="shared" si="0"/>
        <v>0</v>
      </c>
      <c r="C20" s="20"/>
      <c r="D20" s="20"/>
      <c r="E20" s="24"/>
    </row>
    <row r="21" spans="1:5" hidden="1">
      <c r="A21" s="25" t="s">
        <v>10</v>
      </c>
      <c r="B21" s="20">
        <f t="shared" si="0"/>
        <v>0</v>
      </c>
      <c r="C21" s="20"/>
      <c r="D21" s="20"/>
      <c r="E21" s="24"/>
    </row>
    <row r="22" spans="1:5" hidden="1">
      <c r="A22" s="25" t="s">
        <v>20</v>
      </c>
      <c r="B22" s="20">
        <f t="shared" si="0"/>
        <v>0</v>
      </c>
      <c r="C22" s="20"/>
      <c r="D22" s="20"/>
      <c r="E22" s="24"/>
    </row>
    <row r="23" spans="1:5" hidden="1">
      <c r="A23" s="25" t="s">
        <v>21</v>
      </c>
      <c r="B23" s="20">
        <f t="shared" si="0"/>
        <v>0</v>
      </c>
      <c r="C23" s="20"/>
      <c r="D23" s="20"/>
      <c r="E23" s="24"/>
    </row>
    <row r="24" spans="1:5" hidden="1">
      <c r="A24" s="25" t="s">
        <v>22</v>
      </c>
      <c r="B24" s="20">
        <f t="shared" si="0"/>
        <v>0</v>
      </c>
      <c r="C24" s="20"/>
      <c r="D24" s="20"/>
      <c r="E24" s="24"/>
    </row>
    <row r="25" spans="1:5" hidden="1">
      <c r="A25" s="25" t="s">
        <v>17</v>
      </c>
      <c r="B25" s="20">
        <f t="shared" si="0"/>
        <v>0</v>
      </c>
      <c r="C25" s="20"/>
      <c r="D25" s="20"/>
      <c r="E25" s="24"/>
    </row>
    <row r="26" spans="1:5">
      <c r="A26" s="27" t="s">
        <v>23</v>
      </c>
      <c r="B26" s="20">
        <f t="shared" si="0"/>
        <v>80</v>
      </c>
      <c r="C26" s="21">
        <v>80</v>
      </c>
      <c r="D26" s="20"/>
      <c r="E26" s="22"/>
    </row>
    <row r="27" spans="1:5" s="16" customFormat="1">
      <c r="A27" s="17" t="s">
        <v>24</v>
      </c>
      <c r="B27" s="13">
        <f t="shared" si="0"/>
        <v>3948</v>
      </c>
      <c r="C27" s="18">
        <f>SUM(C28:C37)</f>
        <v>3948</v>
      </c>
      <c r="D27" s="13">
        <f>SUM(D28:D37)</f>
        <v>0</v>
      </c>
      <c r="E27" s="15">
        <f>SUM(E28:E37)</f>
        <v>0</v>
      </c>
    </row>
    <row r="28" spans="1:5">
      <c r="A28" s="19" t="s">
        <v>8</v>
      </c>
      <c r="B28" s="28">
        <f t="shared" si="0"/>
        <v>1805</v>
      </c>
      <c r="C28" s="21">
        <v>1805</v>
      </c>
      <c r="D28" s="28"/>
      <c r="E28" s="22"/>
    </row>
    <row r="29" spans="1:5" hidden="1">
      <c r="A29" s="23" t="s">
        <v>9</v>
      </c>
      <c r="B29" s="28">
        <f t="shared" si="0"/>
        <v>0</v>
      </c>
      <c r="C29" s="20"/>
      <c r="D29" s="28"/>
      <c r="E29" s="24"/>
    </row>
    <row r="30" spans="1:5">
      <c r="A30" s="27" t="s">
        <v>10</v>
      </c>
      <c r="B30" s="28">
        <f t="shared" si="0"/>
        <v>782</v>
      </c>
      <c r="C30" s="21">
        <v>782</v>
      </c>
      <c r="D30" s="28"/>
      <c r="E30" s="22"/>
    </row>
    <row r="31" spans="1:5" hidden="1">
      <c r="A31" s="25" t="s">
        <v>25</v>
      </c>
      <c r="B31" s="28">
        <f t="shared" si="0"/>
        <v>0</v>
      </c>
      <c r="C31" s="20"/>
      <c r="D31" s="28"/>
      <c r="E31" s="24"/>
    </row>
    <row r="32" spans="1:5" hidden="1">
      <c r="A32" s="25" t="s">
        <v>26</v>
      </c>
      <c r="B32" s="28">
        <f t="shared" si="0"/>
        <v>0</v>
      </c>
      <c r="C32" s="20"/>
      <c r="D32" s="28"/>
      <c r="E32" s="24"/>
    </row>
    <row r="33" spans="1:5">
      <c r="A33" s="19" t="s">
        <v>27</v>
      </c>
      <c r="B33" s="28">
        <f t="shared" si="0"/>
        <v>130</v>
      </c>
      <c r="C33" s="21">
        <v>130</v>
      </c>
      <c r="D33" s="28"/>
      <c r="E33" s="22"/>
    </row>
    <row r="34" spans="1:5">
      <c r="A34" s="19" t="s">
        <v>28</v>
      </c>
      <c r="B34" s="28">
        <f t="shared" si="0"/>
        <v>225</v>
      </c>
      <c r="C34" s="21">
        <v>225</v>
      </c>
      <c r="D34" s="28"/>
      <c r="E34" s="22"/>
    </row>
    <row r="35" spans="1:5" hidden="1">
      <c r="A35" s="25" t="s">
        <v>29</v>
      </c>
      <c r="B35" s="28">
        <f t="shared" si="0"/>
        <v>0</v>
      </c>
      <c r="C35" s="20"/>
      <c r="D35" s="28"/>
      <c r="E35" s="24"/>
    </row>
    <row r="36" spans="1:5">
      <c r="A36" s="27" t="s">
        <v>17</v>
      </c>
      <c r="B36" s="28">
        <f t="shared" si="0"/>
        <v>1006</v>
      </c>
      <c r="C36" s="21">
        <v>1006</v>
      </c>
      <c r="D36" s="28"/>
      <c r="E36" s="22"/>
    </row>
    <row r="37" spans="1:5" hidden="1">
      <c r="A37" s="25" t="s">
        <v>30</v>
      </c>
      <c r="B37" s="28">
        <f t="shared" si="0"/>
        <v>0</v>
      </c>
      <c r="C37" s="20"/>
      <c r="D37" s="28"/>
      <c r="E37" s="24"/>
    </row>
    <row r="38" spans="1:5" s="16" customFormat="1">
      <c r="A38" s="17" t="s">
        <v>31</v>
      </c>
      <c r="B38" s="13">
        <f t="shared" si="0"/>
        <v>1706</v>
      </c>
      <c r="C38" s="18">
        <f>SUM(C39:C48)</f>
        <v>1706</v>
      </c>
      <c r="D38" s="13">
        <f>SUM(D39:D48)</f>
        <v>0</v>
      </c>
      <c r="E38" s="15">
        <f>SUM(E39:E48)</f>
        <v>0</v>
      </c>
    </row>
    <row r="39" spans="1:5">
      <c r="A39" s="19" t="s">
        <v>8</v>
      </c>
      <c r="B39" s="20">
        <f t="shared" si="0"/>
        <v>779</v>
      </c>
      <c r="C39" s="21">
        <v>779</v>
      </c>
      <c r="D39" s="20"/>
      <c r="E39" s="22"/>
    </row>
    <row r="40" spans="1:5" hidden="1">
      <c r="A40" s="23" t="s">
        <v>9</v>
      </c>
      <c r="B40" s="20">
        <f t="shared" si="0"/>
        <v>0</v>
      </c>
      <c r="C40" s="20"/>
      <c r="D40" s="20"/>
      <c r="E40" s="24"/>
    </row>
    <row r="41" spans="1:5" hidden="1">
      <c r="A41" s="25" t="s">
        <v>10</v>
      </c>
      <c r="B41" s="20">
        <f t="shared" si="0"/>
        <v>0</v>
      </c>
      <c r="C41" s="20"/>
      <c r="D41" s="20"/>
      <c r="E41" s="24"/>
    </row>
    <row r="42" spans="1:5" hidden="1">
      <c r="A42" s="25" t="s">
        <v>32</v>
      </c>
      <c r="B42" s="20">
        <f t="shared" si="0"/>
        <v>0</v>
      </c>
      <c r="C42" s="20"/>
      <c r="D42" s="20"/>
      <c r="E42" s="24"/>
    </row>
    <row r="43" spans="1:5" hidden="1">
      <c r="A43" s="25" t="s">
        <v>33</v>
      </c>
      <c r="B43" s="20">
        <f t="shared" si="0"/>
        <v>0</v>
      </c>
      <c r="C43" s="20"/>
      <c r="D43" s="20"/>
      <c r="E43" s="24"/>
    </row>
    <row r="44" spans="1:5" hidden="1">
      <c r="A44" s="23" t="s">
        <v>34</v>
      </c>
      <c r="B44" s="20">
        <f t="shared" si="0"/>
        <v>0</v>
      </c>
      <c r="C44" s="20"/>
      <c r="D44" s="20"/>
      <c r="E44" s="24"/>
    </row>
    <row r="45" spans="1:5" hidden="1">
      <c r="A45" s="23" t="s">
        <v>35</v>
      </c>
      <c r="B45" s="20">
        <f t="shared" si="0"/>
        <v>0</v>
      </c>
      <c r="C45" s="20"/>
      <c r="D45" s="20"/>
      <c r="E45" s="24"/>
    </row>
    <row r="46" spans="1:5" hidden="1">
      <c r="A46" s="23" t="s">
        <v>36</v>
      </c>
      <c r="B46" s="20">
        <f t="shared" si="0"/>
        <v>0</v>
      </c>
      <c r="C46" s="20"/>
      <c r="D46" s="20"/>
      <c r="E46" s="24"/>
    </row>
    <row r="47" spans="1:5" hidden="1">
      <c r="A47" s="23" t="s">
        <v>17</v>
      </c>
      <c r="B47" s="20">
        <f t="shared" si="0"/>
        <v>0</v>
      </c>
      <c r="C47" s="20"/>
      <c r="D47" s="20"/>
      <c r="E47" s="24"/>
    </row>
    <row r="48" spans="1:5">
      <c r="A48" s="27" t="s">
        <v>37</v>
      </c>
      <c r="B48" s="20">
        <f t="shared" si="0"/>
        <v>927</v>
      </c>
      <c r="C48" s="21">
        <f>127+800</f>
        <v>927</v>
      </c>
      <c r="D48" s="20"/>
      <c r="E48" s="22"/>
    </row>
    <row r="49" spans="1:5" s="16" customFormat="1">
      <c r="A49" s="29" t="s">
        <v>38</v>
      </c>
      <c r="B49" s="13">
        <f t="shared" si="0"/>
        <v>406</v>
      </c>
      <c r="C49" s="18">
        <f>SUM(C50:C59)</f>
        <v>406</v>
      </c>
      <c r="D49" s="13">
        <f>SUM(D50:D59)</f>
        <v>0</v>
      </c>
      <c r="E49" s="15">
        <f>SUM(E50:E59)</f>
        <v>0</v>
      </c>
    </row>
    <row r="50" spans="1:5">
      <c r="A50" s="27" t="s">
        <v>8</v>
      </c>
      <c r="B50" s="20">
        <f t="shared" si="0"/>
        <v>406</v>
      </c>
      <c r="C50" s="21">
        <v>406</v>
      </c>
      <c r="D50" s="20"/>
      <c r="E50" s="22"/>
    </row>
    <row r="51" spans="1:5" hidden="1">
      <c r="A51" s="26" t="s">
        <v>9</v>
      </c>
      <c r="B51" s="20">
        <f t="shared" si="0"/>
        <v>0</v>
      </c>
      <c r="C51" s="20"/>
      <c r="D51" s="20"/>
      <c r="E51" s="24"/>
    </row>
    <row r="52" spans="1:5" hidden="1">
      <c r="A52" s="23" t="s">
        <v>10</v>
      </c>
      <c r="B52" s="20">
        <f t="shared" si="0"/>
        <v>0</v>
      </c>
      <c r="C52" s="20"/>
      <c r="D52" s="20"/>
      <c r="E52" s="24"/>
    </row>
    <row r="53" spans="1:5" hidden="1">
      <c r="A53" s="23" t="s">
        <v>39</v>
      </c>
      <c r="B53" s="20">
        <f t="shared" si="0"/>
        <v>0</v>
      </c>
      <c r="C53" s="20"/>
      <c r="D53" s="20"/>
      <c r="E53" s="24"/>
    </row>
    <row r="54" spans="1:5" hidden="1">
      <c r="A54" s="23" t="s">
        <v>40</v>
      </c>
      <c r="B54" s="20">
        <f t="shared" si="0"/>
        <v>0</v>
      </c>
      <c r="C54" s="20"/>
      <c r="D54" s="20"/>
      <c r="E54" s="24"/>
    </row>
    <row r="55" spans="1:5" hidden="1">
      <c r="A55" s="25" t="s">
        <v>41</v>
      </c>
      <c r="B55" s="20">
        <f t="shared" si="0"/>
        <v>0</v>
      </c>
      <c r="C55" s="20"/>
      <c r="D55" s="20"/>
      <c r="E55" s="24"/>
    </row>
    <row r="56" spans="1:5" hidden="1">
      <c r="A56" s="25" t="s">
        <v>42</v>
      </c>
      <c r="B56" s="20">
        <f t="shared" si="0"/>
        <v>0</v>
      </c>
      <c r="C56" s="20"/>
      <c r="D56" s="20"/>
      <c r="E56" s="24"/>
    </row>
    <row r="57" spans="1:5" hidden="1">
      <c r="A57" s="25" t="s">
        <v>43</v>
      </c>
      <c r="B57" s="20">
        <f t="shared" si="0"/>
        <v>0</v>
      </c>
      <c r="C57" s="20"/>
      <c r="D57" s="20"/>
      <c r="E57" s="24"/>
    </row>
    <row r="58" spans="1:5" hidden="1">
      <c r="A58" s="23" t="s">
        <v>17</v>
      </c>
      <c r="B58" s="20">
        <f t="shared" si="0"/>
        <v>0</v>
      </c>
      <c r="C58" s="20"/>
      <c r="D58" s="20"/>
      <c r="E58" s="24"/>
    </row>
    <row r="59" spans="1:5" hidden="1">
      <c r="A59" s="25" t="s">
        <v>44</v>
      </c>
      <c r="B59" s="20">
        <f t="shared" si="0"/>
        <v>0</v>
      </c>
      <c r="C59" s="20"/>
      <c r="D59" s="20"/>
      <c r="E59" s="24"/>
    </row>
    <row r="60" spans="1:5" s="16" customFormat="1">
      <c r="A60" s="17" t="s">
        <v>45</v>
      </c>
      <c r="B60" s="13">
        <f t="shared" si="0"/>
        <v>1354</v>
      </c>
      <c r="C60" s="18">
        <f>SUM(C61:C70)</f>
        <v>1354</v>
      </c>
      <c r="D60" s="13">
        <f>SUM(D61:D70)</f>
        <v>0</v>
      </c>
      <c r="E60" s="15">
        <f>SUM(E61:E70)</f>
        <v>0</v>
      </c>
    </row>
    <row r="61" spans="1:5">
      <c r="A61" s="27" t="s">
        <v>8</v>
      </c>
      <c r="B61" s="20">
        <f t="shared" si="0"/>
        <v>1154</v>
      </c>
      <c r="C61" s="21">
        <v>1154</v>
      </c>
      <c r="D61" s="20"/>
      <c r="E61" s="22"/>
    </row>
    <row r="62" spans="1:5" hidden="1">
      <c r="A62" s="26" t="s">
        <v>9</v>
      </c>
      <c r="B62" s="20">
        <f t="shared" si="0"/>
        <v>0</v>
      </c>
      <c r="C62" s="20"/>
      <c r="D62" s="20"/>
      <c r="E62" s="24"/>
    </row>
    <row r="63" spans="1:5" hidden="1">
      <c r="A63" s="26" t="s">
        <v>10</v>
      </c>
      <c r="B63" s="20">
        <f t="shared" si="0"/>
        <v>0</v>
      </c>
      <c r="C63" s="20"/>
      <c r="D63" s="20"/>
      <c r="E63" s="24"/>
    </row>
    <row r="64" spans="1:5" hidden="1">
      <c r="A64" s="26" t="s">
        <v>46</v>
      </c>
      <c r="B64" s="20">
        <f t="shared" si="0"/>
        <v>0</v>
      </c>
      <c r="C64" s="20"/>
      <c r="D64" s="20"/>
      <c r="E64" s="24"/>
    </row>
    <row r="65" spans="1:5" hidden="1">
      <c r="A65" s="26" t="s">
        <v>47</v>
      </c>
      <c r="B65" s="20">
        <f t="shared" si="0"/>
        <v>0</v>
      </c>
      <c r="C65" s="20"/>
      <c r="D65" s="20"/>
      <c r="E65" s="24"/>
    </row>
    <row r="66" spans="1:5" hidden="1">
      <c r="A66" s="26" t="s">
        <v>48</v>
      </c>
      <c r="B66" s="20">
        <f t="shared" si="0"/>
        <v>0</v>
      </c>
      <c r="C66" s="20"/>
      <c r="D66" s="20"/>
      <c r="E66" s="24"/>
    </row>
    <row r="67" spans="1:5" hidden="1">
      <c r="A67" s="23" t="s">
        <v>49</v>
      </c>
      <c r="B67" s="20">
        <f t="shared" si="0"/>
        <v>0</v>
      </c>
      <c r="C67" s="20"/>
      <c r="D67" s="20"/>
      <c r="E67" s="24"/>
    </row>
    <row r="68" spans="1:5" hidden="1">
      <c r="A68" s="25" t="s">
        <v>50</v>
      </c>
      <c r="B68" s="20">
        <f t="shared" si="0"/>
        <v>0</v>
      </c>
      <c r="C68" s="20"/>
      <c r="D68" s="20"/>
      <c r="E68" s="24"/>
    </row>
    <row r="69" spans="1:5" hidden="1">
      <c r="A69" s="25" t="s">
        <v>17</v>
      </c>
      <c r="B69" s="20">
        <f t="shared" si="0"/>
        <v>0</v>
      </c>
      <c r="C69" s="20"/>
      <c r="D69" s="20"/>
      <c r="E69" s="24"/>
    </row>
    <row r="70" spans="1:5">
      <c r="A70" s="27" t="s">
        <v>51</v>
      </c>
      <c r="B70" s="20">
        <f t="shared" si="0"/>
        <v>200</v>
      </c>
      <c r="C70" s="21">
        <v>200</v>
      </c>
      <c r="D70" s="20"/>
      <c r="E70" s="22"/>
    </row>
    <row r="71" spans="1:5" s="16" customFormat="1" hidden="1">
      <c r="A71" s="30" t="s">
        <v>52</v>
      </c>
      <c r="B71" s="31">
        <f t="shared" si="0"/>
        <v>0</v>
      </c>
      <c r="C71" s="31">
        <f>SUM(C72:C78)</f>
        <v>0</v>
      </c>
      <c r="D71" s="31">
        <f>SUM(D72:D78)</f>
        <v>0</v>
      </c>
      <c r="E71" s="31">
        <f>SUM(E72:E78)</f>
        <v>0</v>
      </c>
    </row>
    <row r="72" spans="1:5" hidden="1">
      <c r="A72" s="23" t="s">
        <v>8</v>
      </c>
      <c r="B72" s="20">
        <f t="shared" ref="B72:B135" si="1">SUM(C72:E72)</f>
        <v>0</v>
      </c>
      <c r="C72" s="20"/>
      <c r="D72" s="20"/>
      <c r="E72" s="24"/>
    </row>
    <row r="73" spans="1:5" hidden="1">
      <c r="A73" s="23" t="s">
        <v>9</v>
      </c>
      <c r="B73" s="20">
        <f t="shared" si="1"/>
        <v>0</v>
      </c>
      <c r="C73" s="20"/>
      <c r="D73" s="20"/>
      <c r="E73" s="24"/>
    </row>
    <row r="74" spans="1:5" hidden="1">
      <c r="A74" s="25" t="s">
        <v>10</v>
      </c>
      <c r="B74" s="20">
        <f t="shared" si="1"/>
        <v>0</v>
      </c>
      <c r="C74" s="20"/>
      <c r="D74" s="20"/>
      <c r="E74" s="24"/>
    </row>
    <row r="75" spans="1:5" hidden="1">
      <c r="A75" s="23" t="s">
        <v>49</v>
      </c>
      <c r="B75" s="20">
        <f t="shared" si="1"/>
        <v>0</v>
      </c>
      <c r="C75" s="20"/>
      <c r="D75" s="20"/>
      <c r="E75" s="24"/>
    </row>
    <row r="76" spans="1:5" hidden="1">
      <c r="A76" s="25" t="s">
        <v>53</v>
      </c>
      <c r="B76" s="20">
        <f t="shared" si="1"/>
        <v>0</v>
      </c>
      <c r="C76" s="20"/>
      <c r="D76" s="20"/>
      <c r="E76" s="24"/>
    </row>
    <row r="77" spans="1:5" hidden="1">
      <c r="A77" s="25" t="s">
        <v>17</v>
      </c>
      <c r="B77" s="20">
        <f t="shared" si="1"/>
        <v>0</v>
      </c>
      <c r="C77" s="20"/>
      <c r="D77" s="20"/>
      <c r="E77" s="24"/>
    </row>
    <row r="78" spans="1:5" hidden="1">
      <c r="A78" s="25" t="s">
        <v>54</v>
      </c>
      <c r="B78" s="20">
        <f t="shared" si="1"/>
        <v>0</v>
      </c>
      <c r="C78" s="20"/>
      <c r="D78" s="20"/>
      <c r="E78" s="24"/>
    </row>
    <row r="79" spans="1:5" s="16" customFormat="1">
      <c r="A79" s="29" t="s">
        <v>55</v>
      </c>
      <c r="B79" s="13">
        <f t="shared" si="1"/>
        <v>762</v>
      </c>
      <c r="C79" s="18">
        <f>SUM(C80:C87)</f>
        <v>762</v>
      </c>
      <c r="D79" s="13">
        <f>SUM(D80:D87)</f>
        <v>0</v>
      </c>
      <c r="E79" s="15">
        <f>SUM(E80:E87)</f>
        <v>0</v>
      </c>
    </row>
    <row r="80" spans="1:5">
      <c r="A80" s="19" t="s">
        <v>8</v>
      </c>
      <c r="B80" s="20">
        <f t="shared" si="1"/>
        <v>562</v>
      </c>
      <c r="C80" s="21">
        <v>562</v>
      </c>
      <c r="D80" s="20"/>
      <c r="E80" s="22"/>
    </row>
    <row r="81" spans="1:5" hidden="1">
      <c r="A81" s="23" t="s">
        <v>9</v>
      </c>
      <c r="B81" s="20">
        <f t="shared" si="1"/>
        <v>0</v>
      </c>
      <c r="C81" s="20"/>
      <c r="D81" s="20"/>
      <c r="E81" s="24"/>
    </row>
    <row r="82" spans="1:5" hidden="1">
      <c r="A82" s="23" t="s">
        <v>10</v>
      </c>
      <c r="B82" s="20">
        <f t="shared" si="1"/>
        <v>0</v>
      </c>
      <c r="C82" s="20"/>
      <c r="D82" s="20"/>
      <c r="E82" s="24"/>
    </row>
    <row r="83" spans="1:5" hidden="1">
      <c r="A83" s="32" t="s">
        <v>56</v>
      </c>
      <c r="B83" s="20">
        <f t="shared" si="1"/>
        <v>0</v>
      </c>
      <c r="C83" s="20"/>
      <c r="D83" s="20"/>
      <c r="E83" s="24"/>
    </row>
    <row r="84" spans="1:5" hidden="1">
      <c r="A84" s="25" t="s">
        <v>57</v>
      </c>
      <c r="B84" s="20">
        <f t="shared" si="1"/>
        <v>0</v>
      </c>
      <c r="C84" s="20"/>
      <c r="D84" s="20"/>
      <c r="E84" s="24"/>
    </row>
    <row r="85" spans="1:5" hidden="1">
      <c r="A85" s="25" t="s">
        <v>49</v>
      </c>
      <c r="B85" s="20">
        <f t="shared" si="1"/>
        <v>0</v>
      </c>
      <c r="C85" s="20"/>
      <c r="D85" s="20"/>
      <c r="E85" s="24"/>
    </row>
    <row r="86" spans="1:5" hidden="1">
      <c r="A86" s="25" t="s">
        <v>17</v>
      </c>
      <c r="B86" s="20">
        <f t="shared" si="1"/>
        <v>0</v>
      </c>
      <c r="C86" s="20"/>
      <c r="D86" s="20"/>
      <c r="E86" s="24"/>
    </row>
    <row r="87" spans="1:5">
      <c r="A87" s="20" t="s">
        <v>58</v>
      </c>
      <c r="B87" s="20">
        <f t="shared" si="1"/>
        <v>200</v>
      </c>
      <c r="C87" s="21">
        <v>200</v>
      </c>
      <c r="D87" s="20"/>
      <c r="E87" s="22"/>
    </row>
    <row r="88" spans="1:5" s="16" customFormat="1" hidden="1">
      <c r="A88" s="30" t="s">
        <v>59</v>
      </c>
      <c r="B88" s="31">
        <f t="shared" si="1"/>
        <v>0</v>
      </c>
      <c r="C88" s="31">
        <f>SUM(C89:C100)</f>
        <v>0</v>
      </c>
      <c r="D88" s="31">
        <f>SUM(D89:D100)</f>
        <v>0</v>
      </c>
      <c r="E88" s="31">
        <f>SUM(E89:E100)</f>
        <v>0</v>
      </c>
    </row>
    <row r="89" spans="1:5" hidden="1">
      <c r="A89" s="23" t="s">
        <v>8</v>
      </c>
      <c r="B89" s="20">
        <f t="shared" si="1"/>
        <v>0</v>
      </c>
      <c r="C89" s="20"/>
      <c r="D89" s="20"/>
      <c r="E89" s="24"/>
    </row>
    <row r="90" spans="1:5" hidden="1">
      <c r="A90" s="25" t="s">
        <v>9</v>
      </c>
      <c r="B90" s="20">
        <f t="shared" si="1"/>
        <v>0</v>
      </c>
      <c r="C90" s="20"/>
      <c r="D90" s="20"/>
      <c r="E90" s="24"/>
    </row>
    <row r="91" spans="1:5" hidden="1">
      <c r="A91" s="25" t="s">
        <v>10</v>
      </c>
      <c r="B91" s="20">
        <f t="shared" si="1"/>
        <v>0</v>
      </c>
      <c r="C91" s="20"/>
      <c r="D91" s="20"/>
      <c r="E91" s="24"/>
    </row>
    <row r="92" spans="1:5" hidden="1">
      <c r="A92" s="23" t="s">
        <v>60</v>
      </c>
      <c r="B92" s="20">
        <f t="shared" si="1"/>
        <v>0</v>
      </c>
      <c r="C92" s="20"/>
      <c r="D92" s="20"/>
      <c r="E92" s="24"/>
    </row>
    <row r="93" spans="1:5" hidden="1">
      <c r="A93" s="23" t="s">
        <v>61</v>
      </c>
      <c r="B93" s="20">
        <f t="shared" si="1"/>
        <v>0</v>
      </c>
      <c r="C93" s="20"/>
      <c r="D93" s="20"/>
      <c r="E93" s="24"/>
    </row>
    <row r="94" spans="1:5" hidden="1">
      <c r="A94" s="23" t="s">
        <v>49</v>
      </c>
      <c r="B94" s="20">
        <f t="shared" si="1"/>
        <v>0</v>
      </c>
      <c r="C94" s="20"/>
      <c r="D94" s="20"/>
      <c r="E94" s="24"/>
    </row>
    <row r="95" spans="1:5" hidden="1">
      <c r="A95" s="23" t="s">
        <v>62</v>
      </c>
      <c r="B95" s="20">
        <f t="shared" si="1"/>
        <v>0</v>
      </c>
      <c r="C95" s="20"/>
      <c r="D95" s="20"/>
      <c r="E95" s="24"/>
    </row>
    <row r="96" spans="1:5" hidden="1">
      <c r="A96" s="23" t="s">
        <v>63</v>
      </c>
      <c r="B96" s="20">
        <f t="shared" si="1"/>
        <v>0</v>
      </c>
      <c r="C96" s="20"/>
      <c r="D96" s="20"/>
      <c r="E96" s="24"/>
    </row>
    <row r="97" spans="1:5" hidden="1">
      <c r="A97" s="23" t="s">
        <v>64</v>
      </c>
      <c r="B97" s="20">
        <f t="shared" si="1"/>
        <v>0</v>
      </c>
      <c r="C97" s="20"/>
      <c r="D97" s="20"/>
      <c r="E97" s="24"/>
    </row>
    <row r="98" spans="1:5" hidden="1">
      <c r="A98" s="23" t="s">
        <v>65</v>
      </c>
      <c r="B98" s="20">
        <f t="shared" si="1"/>
        <v>0</v>
      </c>
      <c r="C98" s="20"/>
      <c r="D98" s="20"/>
      <c r="E98" s="24"/>
    </row>
    <row r="99" spans="1:5" hidden="1">
      <c r="A99" s="25" t="s">
        <v>17</v>
      </c>
      <c r="B99" s="20">
        <f t="shared" si="1"/>
        <v>0</v>
      </c>
      <c r="C99" s="20"/>
      <c r="D99" s="20"/>
      <c r="E99" s="24"/>
    </row>
    <row r="100" spans="1:5" hidden="1">
      <c r="A100" s="25" t="s">
        <v>66</v>
      </c>
      <c r="B100" s="20">
        <f t="shared" si="1"/>
        <v>0</v>
      </c>
      <c r="C100" s="20"/>
      <c r="D100" s="20"/>
      <c r="E100" s="24"/>
    </row>
    <row r="101" spans="1:5" s="16" customFormat="1">
      <c r="A101" s="13" t="s">
        <v>67</v>
      </c>
      <c r="B101" s="13">
        <f t="shared" si="1"/>
        <v>2581</v>
      </c>
      <c r="C101" s="18">
        <f>SUM(C102:C109)</f>
        <v>2581</v>
      </c>
      <c r="D101" s="13">
        <f>SUM(D102:D109)</f>
        <v>0</v>
      </c>
      <c r="E101" s="15">
        <f>SUM(E102:E109)</f>
        <v>0</v>
      </c>
    </row>
    <row r="102" spans="1:5">
      <c r="A102" s="19" t="s">
        <v>8</v>
      </c>
      <c r="B102" s="20">
        <f t="shared" si="1"/>
        <v>1981</v>
      </c>
      <c r="C102" s="21">
        <v>1981</v>
      </c>
      <c r="D102" s="20"/>
      <c r="E102" s="22"/>
    </row>
    <row r="103" spans="1:5" hidden="1">
      <c r="A103" s="23" t="s">
        <v>9</v>
      </c>
      <c r="B103" s="20">
        <f t="shared" si="1"/>
        <v>0</v>
      </c>
      <c r="C103" s="20"/>
      <c r="D103" s="20"/>
      <c r="E103" s="24"/>
    </row>
    <row r="104" spans="1:5" hidden="1">
      <c r="A104" s="23" t="s">
        <v>10</v>
      </c>
      <c r="B104" s="20">
        <f t="shared" si="1"/>
        <v>0</v>
      </c>
      <c r="C104" s="20"/>
      <c r="D104" s="20"/>
      <c r="E104" s="24"/>
    </row>
    <row r="105" spans="1:5" hidden="1">
      <c r="A105" s="25" t="s">
        <v>68</v>
      </c>
      <c r="B105" s="20">
        <f t="shared" si="1"/>
        <v>0</v>
      </c>
      <c r="C105" s="20"/>
      <c r="D105" s="20"/>
      <c r="E105" s="24"/>
    </row>
    <row r="106" spans="1:5" hidden="1">
      <c r="A106" s="25" t="s">
        <v>69</v>
      </c>
      <c r="B106" s="20">
        <f t="shared" si="1"/>
        <v>0</v>
      </c>
      <c r="C106" s="20"/>
      <c r="D106" s="20"/>
      <c r="E106" s="24"/>
    </row>
    <row r="107" spans="1:5" hidden="1">
      <c r="A107" s="25" t="s">
        <v>70</v>
      </c>
      <c r="B107" s="20">
        <f t="shared" si="1"/>
        <v>0</v>
      </c>
      <c r="C107" s="20"/>
      <c r="D107" s="20"/>
      <c r="E107" s="24"/>
    </row>
    <row r="108" spans="1:5" hidden="1">
      <c r="A108" s="23" t="s">
        <v>17</v>
      </c>
      <c r="B108" s="20">
        <f t="shared" si="1"/>
        <v>0</v>
      </c>
      <c r="C108" s="20"/>
      <c r="D108" s="20"/>
      <c r="E108" s="24"/>
    </row>
    <row r="109" spans="1:5">
      <c r="A109" s="19" t="s">
        <v>71</v>
      </c>
      <c r="B109" s="20">
        <f t="shared" si="1"/>
        <v>600</v>
      </c>
      <c r="C109" s="21">
        <v>600</v>
      </c>
      <c r="D109" s="20"/>
      <c r="E109" s="22"/>
    </row>
    <row r="110" spans="1:5" s="16" customFormat="1">
      <c r="A110" s="13" t="s">
        <v>72</v>
      </c>
      <c r="B110" s="13">
        <f t="shared" si="1"/>
        <v>603</v>
      </c>
      <c r="C110" s="18">
        <f>SUM(C111:C120)</f>
        <v>603</v>
      </c>
      <c r="D110" s="13">
        <f>SUM(D111:D120)</f>
        <v>0</v>
      </c>
      <c r="E110" s="15">
        <f>SUM(E111:E120)</f>
        <v>0</v>
      </c>
    </row>
    <row r="111" spans="1:5">
      <c r="A111" s="19" t="s">
        <v>8</v>
      </c>
      <c r="B111" s="20">
        <f t="shared" si="1"/>
        <v>603</v>
      </c>
      <c r="C111" s="21">
        <v>603</v>
      </c>
      <c r="D111" s="20"/>
      <c r="E111" s="22"/>
    </row>
    <row r="112" spans="1:5" hidden="1">
      <c r="A112" s="23" t="s">
        <v>9</v>
      </c>
      <c r="B112" s="20">
        <f t="shared" si="1"/>
        <v>0</v>
      </c>
      <c r="C112" s="20"/>
      <c r="D112" s="20"/>
      <c r="E112" s="24"/>
    </row>
    <row r="113" spans="1:5" hidden="1">
      <c r="A113" s="23" t="s">
        <v>10</v>
      </c>
      <c r="B113" s="20">
        <f t="shared" si="1"/>
        <v>0</v>
      </c>
      <c r="C113" s="20"/>
      <c r="D113" s="20"/>
      <c r="E113" s="24"/>
    </row>
    <row r="114" spans="1:5" hidden="1">
      <c r="A114" s="25" t="s">
        <v>73</v>
      </c>
      <c r="B114" s="20">
        <f t="shared" si="1"/>
        <v>0</v>
      </c>
      <c r="C114" s="20"/>
      <c r="D114" s="20"/>
      <c r="E114" s="24"/>
    </row>
    <row r="115" spans="1:5" hidden="1">
      <c r="A115" s="25" t="s">
        <v>74</v>
      </c>
      <c r="B115" s="20">
        <f t="shared" si="1"/>
        <v>0</v>
      </c>
      <c r="C115" s="20"/>
      <c r="D115" s="20"/>
      <c r="E115" s="24"/>
    </row>
    <row r="116" spans="1:5" hidden="1">
      <c r="A116" s="25" t="s">
        <v>75</v>
      </c>
      <c r="B116" s="20">
        <f t="shared" si="1"/>
        <v>0</v>
      </c>
      <c r="C116" s="20"/>
      <c r="D116" s="20"/>
      <c r="E116" s="24"/>
    </row>
    <row r="117" spans="1:5" hidden="1">
      <c r="A117" s="23" t="s">
        <v>76</v>
      </c>
      <c r="B117" s="20">
        <f t="shared" si="1"/>
        <v>0</v>
      </c>
      <c r="C117" s="20"/>
      <c r="D117" s="20"/>
      <c r="E117" s="24"/>
    </row>
    <row r="118" spans="1:5" hidden="1">
      <c r="A118" s="23" t="s">
        <v>77</v>
      </c>
      <c r="B118" s="20">
        <f t="shared" si="1"/>
        <v>0</v>
      </c>
      <c r="C118" s="20"/>
      <c r="D118" s="20"/>
      <c r="E118" s="24"/>
    </row>
    <row r="119" spans="1:5" hidden="1">
      <c r="A119" s="23" t="s">
        <v>17</v>
      </c>
      <c r="B119" s="20">
        <f t="shared" si="1"/>
        <v>0</v>
      </c>
      <c r="C119" s="20"/>
      <c r="D119" s="20"/>
      <c r="E119" s="24"/>
    </row>
    <row r="120" spans="1:5" hidden="1">
      <c r="A120" s="25" t="s">
        <v>78</v>
      </c>
      <c r="B120" s="20">
        <f t="shared" si="1"/>
        <v>0</v>
      </c>
      <c r="C120" s="20"/>
      <c r="D120" s="20"/>
      <c r="E120" s="24"/>
    </row>
    <row r="121" spans="1:5" s="16" customFormat="1" hidden="1">
      <c r="A121" s="33" t="s">
        <v>79</v>
      </c>
      <c r="B121" s="31">
        <f t="shared" si="1"/>
        <v>0</v>
      </c>
      <c r="C121" s="31">
        <f>SUM(C122:C132)</f>
        <v>0</v>
      </c>
      <c r="D121" s="31">
        <f>SUM(D122:D132)</f>
        <v>0</v>
      </c>
      <c r="E121" s="31">
        <f>SUM(E122:E132)</f>
        <v>0</v>
      </c>
    </row>
    <row r="122" spans="1:5" hidden="1">
      <c r="A122" s="25" t="s">
        <v>8</v>
      </c>
      <c r="B122" s="20">
        <f t="shared" si="1"/>
        <v>0</v>
      </c>
      <c r="C122" s="20"/>
      <c r="D122" s="20"/>
      <c r="E122" s="24"/>
    </row>
    <row r="123" spans="1:5" hidden="1">
      <c r="A123" s="26" t="s">
        <v>9</v>
      </c>
      <c r="B123" s="20">
        <f t="shared" si="1"/>
        <v>0</v>
      </c>
      <c r="C123" s="20"/>
      <c r="D123" s="20"/>
      <c r="E123" s="24"/>
    </row>
    <row r="124" spans="1:5" hidden="1">
      <c r="A124" s="23" t="s">
        <v>10</v>
      </c>
      <c r="B124" s="20">
        <f t="shared" si="1"/>
        <v>0</v>
      </c>
      <c r="C124" s="20"/>
      <c r="D124" s="20"/>
      <c r="E124" s="24"/>
    </row>
    <row r="125" spans="1:5" hidden="1">
      <c r="A125" s="23" t="s">
        <v>80</v>
      </c>
      <c r="B125" s="20">
        <f t="shared" si="1"/>
        <v>0</v>
      </c>
      <c r="C125" s="20"/>
      <c r="D125" s="20"/>
      <c r="E125" s="24"/>
    </row>
    <row r="126" spans="1:5" hidden="1">
      <c r="A126" s="23" t="s">
        <v>81</v>
      </c>
      <c r="B126" s="20">
        <f t="shared" si="1"/>
        <v>0</v>
      </c>
      <c r="C126" s="20"/>
      <c r="D126" s="20"/>
      <c r="E126" s="24"/>
    </row>
    <row r="127" spans="1:5" hidden="1">
      <c r="A127" s="25" t="s">
        <v>82</v>
      </c>
      <c r="B127" s="20">
        <f t="shared" si="1"/>
        <v>0</v>
      </c>
      <c r="C127" s="20"/>
      <c r="D127" s="20"/>
      <c r="E127" s="24"/>
    </row>
    <row r="128" spans="1:5" hidden="1">
      <c r="A128" s="23" t="s">
        <v>83</v>
      </c>
      <c r="B128" s="20">
        <f t="shared" si="1"/>
        <v>0</v>
      </c>
      <c r="C128" s="20"/>
      <c r="D128" s="20"/>
      <c r="E128" s="24"/>
    </row>
    <row r="129" spans="1:5" hidden="1">
      <c r="A129" s="23" t="s">
        <v>84</v>
      </c>
      <c r="B129" s="20">
        <f t="shared" si="1"/>
        <v>0</v>
      </c>
      <c r="C129" s="20"/>
      <c r="D129" s="20"/>
      <c r="E129" s="24"/>
    </row>
    <row r="130" spans="1:5" hidden="1">
      <c r="A130" s="23" t="s">
        <v>85</v>
      </c>
      <c r="B130" s="20">
        <f t="shared" si="1"/>
        <v>0</v>
      </c>
      <c r="C130" s="20"/>
      <c r="D130" s="20"/>
      <c r="E130" s="24"/>
    </row>
    <row r="131" spans="1:5" hidden="1">
      <c r="A131" s="23" t="s">
        <v>17</v>
      </c>
      <c r="B131" s="20">
        <f t="shared" si="1"/>
        <v>0</v>
      </c>
      <c r="C131" s="20"/>
      <c r="D131" s="20"/>
      <c r="E131" s="24"/>
    </row>
    <row r="132" spans="1:5" hidden="1">
      <c r="A132" s="23" t="s">
        <v>86</v>
      </c>
      <c r="B132" s="20">
        <f t="shared" si="1"/>
        <v>0</v>
      </c>
      <c r="C132" s="20"/>
      <c r="D132" s="20"/>
      <c r="E132" s="24"/>
    </row>
    <row r="133" spans="1:5" s="16" customFormat="1">
      <c r="A133" s="17" t="s">
        <v>87</v>
      </c>
      <c r="B133" s="13">
        <f t="shared" si="1"/>
        <v>317</v>
      </c>
      <c r="C133" s="18">
        <f>SUM(C134:C139)</f>
        <v>292</v>
      </c>
      <c r="D133" s="13">
        <f>SUM(D134:D139)</f>
        <v>0</v>
      </c>
      <c r="E133" s="15">
        <f>SUM(E134:E139)</f>
        <v>25</v>
      </c>
    </row>
    <row r="134" spans="1:5">
      <c r="A134" s="19" t="s">
        <v>8</v>
      </c>
      <c r="B134" s="20">
        <f t="shared" si="1"/>
        <v>292</v>
      </c>
      <c r="C134" s="21">
        <v>292</v>
      </c>
      <c r="D134" s="20"/>
      <c r="E134" s="22"/>
    </row>
    <row r="135" spans="1:5" hidden="1">
      <c r="A135" s="23" t="s">
        <v>9</v>
      </c>
      <c r="B135" s="20">
        <f t="shared" si="1"/>
        <v>0</v>
      </c>
      <c r="C135" s="20"/>
      <c r="D135" s="20"/>
      <c r="E135" s="24"/>
    </row>
    <row r="136" spans="1:5" hidden="1">
      <c r="A136" s="25" t="s">
        <v>10</v>
      </c>
      <c r="B136" s="20">
        <f t="shared" ref="B136:B199" si="2">SUM(C136:E136)</f>
        <v>0</v>
      </c>
      <c r="C136" s="20"/>
      <c r="D136" s="20"/>
      <c r="E136" s="24"/>
    </row>
    <row r="137" spans="1:5" hidden="1">
      <c r="A137" s="25" t="s">
        <v>88</v>
      </c>
      <c r="B137" s="20">
        <f t="shared" si="2"/>
        <v>0</v>
      </c>
      <c r="C137" s="20"/>
      <c r="D137" s="20"/>
      <c r="E137" s="24"/>
    </row>
    <row r="138" spans="1:5" hidden="1">
      <c r="A138" s="25" t="s">
        <v>17</v>
      </c>
      <c r="B138" s="20">
        <f t="shared" si="2"/>
        <v>0</v>
      </c>
      <c r="C138" s="20"/>
      <c r="D138" s="20"/>
      <c r="E138" s="24"/>
    </row>
    <row r="139" spans="1:5">
      <c r="A139" s="20" t="s">
        <v>89</v>
      </c>
      <c r="B139" s="20">
        <f t="shared" si="2"/>
        <v>25</v>
      </c>
      <c r="C139" s="21"/>
      <c r="D139" s="20"/>
      <c r="E139" s="22">
        <v>25</v>
      </c>
    </row>
    <row r="140" spans="1:5" s="16" customFormat="1" hidden="1">
      <c r="A140" s="30" t="s">
        <v>90</v>
      </c>
      <c r="B140" s="31">
        <f t="shared" si="2"/>
        <v>0</v>
      </c>
      <c r="C140" s="31">
        <f>SUM(C141:C147)</f>
        <v>0</v>
      </c>
      <c r="D140" s="31">
        <f>SUM(D141:D147)</f>
        <v>0</v>
      </c>
      <c r="E140" s="31">
        <f>SUM(E141:E147)</f>
        <v>0</v>
      </c>
    </row>
    <row r="141" spans="1:5" hidden="1">
      <c r="A141" s="23" t="s">
        <v>8</v>
      </c>
      <c r="B141" s="20">
        <f t="shared" si="2"/>
        <v>0</v>
      </c>
      <c r="C141" s="20"/>
      <c r="D141" s="20"/>
      <c r="E141" s="24"/>
    </row>
    <row r="142" spans="1:5" hidden="1">
      <c r="A142" s="25" t="s">
        <v>9</v>
      </c>
      <c r="B142" s="20">
        <f t="shared" si="2"/>
        <v>0</v>
      </c>
      <c r="C142" s="20"/>
      <c r="D142" s="20"/>
      <c r="E142" s="24"/>
    </row>
    <row r="143" spans="1:5" hidden="1">
      <c r="A143" s="25" t="s">
        <v>10</v>
      </c>
      <c r="B143" s="20">
        <f t="shared" si="2"/>
        <v>0</v>
      </c>
      <c r="C143" s="20"/>
      <c r="D143" s="20"/>
      <c r="E143" s="24"/>
    </row>
    <row r="144" spans="1:5" hidden="1">
      <c r="A144" s="25" t="s">
        <v>91</v>
      </c>
      <c r="B144" s="20">
        <f t="shared" si="2"/>
        <v>0</v>
      </c>
      <c r="C144" s="20"/>
      <c r="D144" s="20"/>
      <c r="E144" s="24"/>
    </row>
    <row r="145" spans="1:5" hidden="1">
      <c r="A145" s="26" t="s">
        <v>92</v>
      </c>
      <c r="B145" s="20">
        <f t="shared" si="2"/>
        <v>0</v>
      </c>
      <c r="C145" s="20"/>
      <c r="D145" s="20"/>
      <c r="E145" s="24"/>
    </row>
    <row r="146" spans="1:5" hidden="1">
      <c r="A146" s="23" t="s">
        <v>17</v>
      </c>
      <c r="B146" s="20">
        <f t="shared" si="2"/>
        <v>0</v>
      </c>
      <c r="C146" s="20"/>
      <c r="D146" s="20"/>
      <c r="E146" s="24"/>
    </row>
    <row r="147" spans="1:5" hidden="1">
      <c r="A147" s="23" t="s">
        <v>93</v>
      </c>
      <c r="B147" s="20">
        <f t="shared" si="2"/>
        <v>0</v>
      </c>
      <c r="C147" s="20"/>
      <c r="D147" s="20"/>
      <c r="E147" s="24"/>
    </row>
    <row r="148" spans="1:5" s="16" customFormat="1">
      <c r="A148" s="29" t="s">
        <v>94</v>
      </c>
      <c r="B148" s="13">
        <f t="shared" si="2"/>
        <v>296</v>
      </c>
      <c r="C148" s="18">
        <f>SUM(C149:C153)</f>
        <v>296</v>
      </c>
      <c r="D148" s="13">
        <f>SUM(D149:D153)</f>
        <v>0</v>
      </c>
      <c r="E148" s="15">
        <f>SUM(E149:E153)</f>
        <v>0</v>
      </c>
    </row>
    <row r="149" spans="1:5">
      <c r="A149" s="27" t="s">
        <v>8</v>
      </c>
      <c r="B149" s="20">
        <f t="shared" si="2"/>
        <v>296</v>
      </c>
      <c r="C149" s="21">
        <v>296</v>
      </c>
      <c r="D149" s="20"/>
      <c r="E149" s="22"/>
    </row>
    <row r="150" spans="1:5" hidden="1">
      <c r="A150" s="25" t="s">
        <v>9</v>
      </c>
      <c r="B150" s="20">
        <f t="shared" si="2"/>
        <v>0</v>
      </c>
      <c r="C150" s="20"/>
      <c r="D150" s="20"/>
      <c r="E150" s="24"/>
    </row>
    <row r="151" spans="1:5" hidden="1">
      <c r="A151" s="23" t="s">
        <v>10</v>
      </c>
      <c r="B151" s="20">
        <f t="shared" si="2"/>
        <v>0</v>
      </c>
      <c r="C151" s="20"/>
      <c r="D151" s="20"/>
      <c r="E151" s="24"/>
    </row>
    <row r="152" spans="1:5" hidden="1">
      <c r="A152" s="34" t="s">
        <v>95</v>
      </c>
      <c r="B152" s="20">
        <f t="shared" si="2"/>
        <v>0</v>
      </c>
      <c r="C152" s="20"/>
      <c r="D152" s="20"/>
      <c r="E152" s="24"/>
    </row>
    <row r="153" spans="1:5" hidden="1">
      <c r="A153" s="23" t="s">
        <v>96</v>
      </c>
      <c r="B153" s="20">
        <f t="shared" si="2"/>
        <v>0</v>
      </c>
      <c r="C153" s="20"/>
      <c r="D153" s="20"/>
      <c r="E153" s="24"/>
    </row>
    <row r="154" spans="1:5" s="16" customFormat="1">
      <c r="A154" s="29" t="s">
        <v>97</v>
      </c>
      <c r="B154" s="13">
        <f t="shared" si="2"/>
        <v>109</v>
      </c>
      <c r="C154" s="18">
        <f>SUM(C155:C160)</f>
        <v>109</v>
      </c>
      <c r="D154" s="13">
        <f>SUM(D155:D160)</f>
        <v>0</v>
      </c>
      <c r="E154" s="15">
        <f>SUM(E155:E160)</f>
        <v>0</v>
      </c>
    </row>
    <row r="155" spans="1:5">
      <c r="A155" s="27" t="s">
        <v>8</v>
      </c>
      <c r="B155" s="20">
        <f t="shared" si="2"/>
        <v>109</v>
      </c>
      <c r="C155" s="21">
        <v>109</v>
      </c>
      <c r="D155" s="20"/>
      <c r="E155" s="22"/>
    </row>
    <row r="156" spans="1:5" hidden="1">
      <c r="A156" s="25" t="s">
        <v>9</v>
      </c>
      <c r="B156" s="20">
        <f t="shared" si="2"/>
        <v>0</v>
      </c>
      <c r="C156" s="20"/>
      <c r="D156" s="20"/>
      <c r="E156" s="24"/>
    </row>
    <row r="157" spans="1:5" hidden="1">
      <c r="A157" s="26" t="s">
        <v>10</v>
      </c>
      <c r="B157" s="20">
        <f t="shared" si="2"/>
        <v>0</v>
      </c>
      <c r="C157" s="20"/>
      <c r="D157" s="20"/>
      <c r="E157" s="24"/>
    </row>
    <row r="158" spans="1:5" hidden="1">
      <c r="A158" s="23" t="s">
        <v>22</v>
      </c>
      <c r="B158" s="20">
        <f t="shared" si="2"/>
        <v>0</v>
      </c>
      <c r="C158" s="13"/>
      <c r="D158" s="13"/>
      <c r="E158" s="24"/>
    </row>
    <row r="159" spans="1:5" hidden="1">
      <c r="A159" s="23" t="s">
        <v>17</v>
      </c>
      <c r="B159" s="20">
        <f t="shared" si="2"/>
        <v>0</v>
      </c>
      <c r="C159" s="20"/>
      <c r="D159" s="20"/>
      <c r="E159" s="24"/>
    </row>
    <row r="160" spans="1:5" hidden="1">
      <c r="A160" s="23" t="s">
        <v>98</v>
      </c>
      <c r="B160" s="20">
        <f t="shared" si="2"/>
        <v>0</v>
      </c>
      <c r="C160" s="20"/>
      <c r="D160" s="20"/>
      <c r="E160" s="24"/>
    </row>
    <row r="161" spans="1:5" s="16" customFormat="1">
      <c r="A161" s="29" t="s">
        <v>99</v>
      </c>
      <c r="B161" s="13">
        <f t="shared" si="2"/>
        <v>519</v>
      </c>
      <c r="C161" s="18">
        <f>SUM(C162:C167)</f>
        <v>519</v>
      </c>
      <c r="D161" s="13">
        <f>SUM(D162:D167)</f>
        <v>0</v>
      </c>
      <c r="E161" s="15">
        <f>SUM(E162:E167)</f>
        <v>0</v>
      </c>
    </row>
    <row r="162" spans="1:5">
      <c r="A162" s="27" t="s">
        <v>8</v>
      </c>
      <c r="B162" s="20">
        <f t="shared" si="2"/>
        <v>511</v>
      </c>
      <c r="C162" s="21">
        <v>511</v>
      </c>
      <c r="D162" s="20"/>
      <c r="E162" s="22"/>
    </row>
    <row r="163" spans="1:5" hidden="1">
      <c r="A163" s="25" t="s">
        <v>9</v>
      </c>
      <c r="B163" s="20">
        <f t="shared" si="2"/>
        <v>0</v>
      </c>
      <c r="C163" s="20"/>
      <c r="D163" s="20"/>
      <c r="E163" s="24"/>
    </row>
    <row r="164" spans="1:5" hidden="1">
      <c r="A164" s="23" t="s">
        <v>10</v>
      </c>
      <c r="B164" s="20">
        <f t="shared" si="2"/>
        <v>0</v>
      </c>
      <c r="C164" s="20"/>
      <c r="D164" s="20"/>
      <c r="E164" s="24"/>
    </row>
    <row r="165" spans="1:5">
      <c r="A165" s="19" t="s">
        <v>100</v>
      </c>
      <c r="B165" s="20">
        <f t="shared" si="2"/>
        <v>8</v>
      </c>
      <c r="C165" s="21">
        <v>8</v>
      </c>
      <c r="D165" s="20"/>
      <c r="E165" s="22"/>
    </row>
    <row r="166" spans="1:5" hidden="1">
      <c r="A166" s="25" t="s">
        <v>17</v>
      </c>
      <c r="B166" s="20">
        <f t="shared" si="2"/>
        <v>0</v>
      </c>
      <c r="C166" s="20"/>
      <c r="D166" s="20"/>
      <c r="E166" s="24"/>
    </row>
    <row r="167" spans="1:5" hidden="1">
      <c r="A167" s="25" t="s">
        <v>101</v>
      </c>
      <c r="B167" s="20">
        <f t="shared" si="2"/>
        <v>0</v>
      </c>
      <c r="C167" s="20"/>
      <c r="D167" s="20"/>
      <c r="E167" s="24"/>
    </row>
    <row r="168" spans="1:5" s="16" customFormat="1">
      <c r="A168" s="29" t="s">
        <v>102</v>
      </c>
      <c r="B168" s="13">
        <f t="shared" si="2"/>
        <v>2471</v>
      </c>
      <c r="C168" s="18">
        <f>SUM(C169:C174)</f>
        <v>2471</v>
      </c>
      <c r="D168" s="13">
        <f>SUM(D169:D174)</f>
        <v>0</v>
      </c>
      <c r="E168" s="15">
        <f>SUM(E169:E174)</f>
        <v>0</v>
      </c>
    </row>
    <row r="169" spans="1:5">
      <c r="A169" s="27" t="s">
        <v>8</v>
      </c>
      <c r="B169" s="20">
        <f t="shared" si="2"/>
        <v>2394</v>
      </c>
      <c r="C169" s="21">
        <v>2394</v>
      </c>
      <c r="D169" s="20"/>
      <c r="E169" s="22"/>
    </row>
    <row r="170" spans="1:5" hidden="1">
      <c r="A170" s="23" t="s">
        <v>9</v>
      </c>
      <c r="B170" s="20">
        <f t="shared" si="2"/>
        <v>0</v>
      </c>
      <c r="C170" s="20"/>
      <c r="D170" s="20"/>
      <c r="E170" s="24"/>
    </row>
    <row r="171" spans="1:5" hidden="1">
      <c r="A171" s="23" t="s">
        <v>10</v>
      </c>
      <c r="B171" s="20">
        <f t="shared" si="2"/>
        <v>0</v>
      </c>
      <c r="C171" s="20"/>
      <c r="D171" s="20"/>
      <c r="E171" s="24"/>
    </row>
    <row r="172" spans="1:5" hidden="1">
      <c r="A172" s="23" t="s">
        <v>103</v>
      </c>
      <c r="B172" s="20">
        <f t="shared" si="2"/>
        <v>0</v>
      </c>
      <c r="C172" s="20"/>
      <c r="D172" s="20"/>
      <c r="E172" s="24"/>
    </row>
    <row r="173" spans="1:5">
      <c r="A173" s="27" t="s">
        <v>17</v>
      </c>
      <c r="B173" s="20">
        <f t="shared" si="2"/>
        <v>77</v>
      </c>
      <c r="C173" s="21">
        <v>77</v>
      </c>
      <c r="D173" s="20"/>
      <c r="E173" s="22"/>
    </row>
    <row r="174" spans="1:5" hidden="1">
      <c r="A174" s="25" t="s">
        <v>104</v>
      </c>
      <c r="B174" s="20">
        <f t="shared" si="2"/>
        <v>0</v>
      </c>
      <c r="C174" s="20"/>
      <c r="D174" s="20"/>
      <c r="E174" s="24"/>
    </row>
    <row r="175" spans="1:5" s="16" customFormat="1">
      <c r="A175" s="29" t="s">
        <v>105</v>
      </c>
      <c r="B175" s="13">
        <f t="shared" si="2"/>
        <v>1380</v>
      </c>
      <c r="C175" s="18">
        <f>SUM(C176:C181)</f>
        <v>1359</v>
      </c>
      <c r="D175" s="13">
        <f>SUM(D176:D181)</f>
        <v>0</v>
      </c>
      <c r="E175" s="15">
        <f>SUM(E176:E181)</f>
        <v>21</v>
      </c>
    </row>
    <row r="176" spans="1:5">
      <c r="A176" s="19" t="s">
        <v>8</v>
      </c>
      <c r="B176" s="20">
        <f t="shared" si="2"/>
        <v>859</v>
      </c>
      <c r="C176" s="21">
        <v>859</v>
      </c>
      <c r="D176" s="20"/>
      <c r="E176" s="22"/>
    </row>
    <row r="177" spans="1:5" hidden="1">
      <c r="A177" s="23" t="s">
        <v>9</v>
      </c>
      <c r="B177" s="20">
        <f t="shared" si="2"/>
        <v>0</v>
      </c>
      <c r="C177" s="20"/>
      <c r="D177" s="20"/>
      <c r="E177" s="24"/>
    </row>
    <row r="178" spans="1:5" hidden="1">
      <c r="A178" s="23" t="s">
        <v>10</v>
      </c>
      <c r="B178" s="20">
        <f t="shared" si="2"/>
        <v>0</v>
      </c>
      <c r="C178" s="20"/>
      <c r="D178" s="20"/>
      <c r="E178" s="24"/>
    </row>
    <row r="179" spans="1:5" hidden="1">
      <c r="A179" s="23" t="s">
        <v>106</v>
      </c>
      <c r="B179" s="20">
        <f t="shared" si="2"/>
        <v>0</v>
      </c>
      <c r="C179" s="20"/>
      <c r="D179" s="20"/>
      <c r="E179" s="24"/>
    </row>
    <row r="180" spans="1:5" hidden="1">
      <c r="A180" s="23" t="s">
        <v>17</v>
      </c>
      <c r="B180" s="20">
        <f t="shared" si="2"/>
        <v>0</v>
      </c>
      <c r="C180" s="20"/>
      <c r="D180" s="20"/>
      <c r="E180" s="24"/>
    </row>
    <row r="181" spans="1:5">
      <c r="A181" s="27" t="s">
        <v>107</v>
      </c>
      <c r="B181" s="20">
        <f t="shared" si="2"/>
        <v>521</v>
      </c>
      <c r="C181" s="21">
        <v>500</v>
      </c>
      <c r="D181" s="20"/>
      <c r="E181" s="22">
        <v>21</v>
      </c>
    </row>
    <row r="182" spans="1:5" s="16" customFormat="1">
      <c r="A182" s="29" t="s">
        <v>108</v>
      </c>
      <c r="B182" s="13">
        <f t="shared" si="2"/>
        <v>805</v>
      </c>
      <c r="C182" s="18">
        <f>SUM(C183:C188)</f>
        <v>805</v>
      </c>
      <c r="D182" s="13">
        <f>SUM(D183:D188)</f>
        <v>0</v>
      </c>
      <c r="E182" s="15">
        <f>SUM(E183:E188)</f>
        <v>0</v>
      </c>
    </row>
    <row r="183" spans="1:5">
      <c r="A183" s="20" t="s">
        <v>8</v>
      </c>
      <c r="B183" s="20">
        <f t="shared" si="2"/>
        <v>555</v>
      </c>
      <c r="C183" s="21">
        <v>555</v>
      </c>
      <c r="D183" s="20"/>
      <c r="E183" s="22"/>
    </row>
    <row r="184" spans="1:5" hidden="1">
      <c r="A184" s="23" t="s">
        <v>9</v>
      </c>
      <c r="B184" s="20">
        <f t="shared" si="2"/>
        <v>0</v>
      </c>
      <c r="C184" s="20"/>
      <c r="D184" s="20"/>
      <c r="E184" s="24"/>
    </row>
    <row r="185" spans="1:5" hidden="1">
      <c r="A185" s="23" t="s">
        <v>10</v>
      </c>
      <c r="B185" s="20">
        <f t="shared" si="2"/>
        <v>0</v>
      </c>
      <c r="C185" s="20"/>
      <c r="D185" s="20"/>
      <c r="E185" s="24"/>
    </row>
    <row r="186" spans="1:5" hidden="1">
      <c r="A186" s="23" t="s">
        <v>109</v>
      </c>
      <c r="B186" s="20">
        <f t="shared" si="2"/>
        <v>0</v>
      </c>
      <c r="C186" s="20"/>
      <c r="D186" s="20"/>
      <c r="E186" s="24"/>
    </row>
    <row r="187" spans="1:5" hidden="1">
      <c r="A187" s="23" t="s">
        <v>17</v>
      </c>
      <c r="B187" s="20">
        <f t="shared" si="2"/>
        <v>0</v>
      </c>
      <c r="C187" s="20"/>
      <c r="D187" s="20"/>
      <c r="E187" s="24"/>
    </row>
    <row r="188" spans="1:5">
      <c r="A188" s="27" t="s">
        <v>110</v>
      </c>
      <c r="B188" s="20">
        <f t="shared" si="2"/>
        <v>250</v>
      </c>
      <c r="C188" s="21">
        <v>250</v>
      </c>
      <c r="D188" s="20"/>
      <c r="E188" s="22"/>
    </row>
    <row r="189" spans="1:5" s="16" customFormat="1">
      <c r="A189" s="29" t="s">
        <v>111</v>
      </c>
      <c r="B189" s="13">
        <f t="shared" si="2"/>
        <v>424</v>
      </c>
      <c r="C189" s="18">
        <f>SUM(C190:C196)</f>
        <v>424</v>
      </c>
      <c r="D189" s="13">
        <f>SUM(D190:D196)</f>
        <v>0</v>
      </c>
      <c r="E189" s="15">
        <f>SUM(E190:E196)</f>
        <v>0</v>
      </c>
    </row>
    <row r="190" spans="1:5">
      <c r="A190" s="27" t="s">
        <v>8</v>
      </c>
      <c r="B190" s="20">
        <f t="shared" si="2"/>
        <v>424</v>
      </c>
      <c r="C190" s="21">
        <v>424</v>
      </c>
      <c r="D190" s="20"/>
      <c r="E190" s="22"/>
    </row>
    <row r="191" spans="1:5" hidden="1">
      <c r="A191" s="23" t="s">
        <v>9</v>
      </c>
      <c r="B191" s="20">
        <f t="shared" si="2"/>
        <v>0</v>
      </c>
      <c r="C191" s="20"/>
      <c r="D191" s="20"/>
      <c r="E191" s="24"/>
    </row>
    <row r="192" spans="1:5" hidden="1">
      <c r="A192" s="23" t="s">
        <v>10</v>
      </c>
      <c r="B192" s="20">
        <f t="shared" si="2"/>
        <v>0</v>
      </c>
      <c r="C192" s="20"/>
      <c r="D192" s="20"/>
      <c r="E192" s="24"/>
    </row>
    <row r="193" spans="1:5" hidden="1">
      <c r="A193" s="23" t="s">
        <v>112</v>
      </c>
      <c r="B193" s="20">
        <f t="shared" si="2"/>
        <v>0</v>
      </c>
      <c r="C193" s="20"/>
      <c r="D193" s="20"/>
      <c r="E193" s="24"/>
    </row>
    <row r="194" spans="1:5" hidden="1">
      <c r="A194" s="23" t="s">
        <v>113</v>
      </c>
      <c r="B194" s="20">
        <f t="shared" si="2"/>
        <v>0</v>
      </c>
      <c r="C194" s="20"/>
      <c r="D194" s="20"/>
      <c r="E194" s="24"/>
    </row>
    <row r="195" spans="1:5" hidden="1">
      <c r="A195" s="23" t="s">
        <v>17</v>
      </c>
      <c r="B195" s="20">
        <f t="shared" si="2"/>
        <v>0</v>
      </c>
      <c r="C195" s="13"/>
      <c r="D195" s="13"/>
      <c r="E195" s="24"/>
    </row>
    <row r="196" spans="1:5" hidden="1">
      <c r="A196" s="25" t="s">
        <v>114</v>
      </c>
      <c r="B196" s="20">
        <f t="shared" si="2"/>
        <v>0</v>
      </c>
      <c r="C196" s="13"/>
      <c r="D196" s="13"/>
      <c r="E196" s="24"/>
    </row>
    <row r="197" spans="1:5" s="16" customFormat="1" hidden="1">
      <c r="A197" s="33" t="s">
        <v>115</v>
      </c>
      <c r="B197" s="31">
        <f t="shared" si="2"/>
        <v>0</v>
      </c>
      <c r="C197" s="31">
        <f>SUM(C198:C202)</f>
        <v>0</v>
      </c>
      <c r="D197" s="31">
        <f>SUM(D198:D202)</f>
        <v>0</v>
      </c>
      <c r="E197" s="31">
        <f>SUM(E198:E202)</f>
        <v>0</v>
      </c>
    </row>
    <row r="198" spans="1:5" hidden="1">
      <c r="A198" s="25" t="s">
        <v>8</v>
      </c>
      <c r="B198" s="20">
        <f t="shared" si="2"/>
        <v>0</v>
      </c>
      <c r="C198" s="20"/>
      <c r="D198" s="20"/>
      <c r="E198" s="24"/>
    </row>
    <row r="199" spans="1:5" hidden="1">
      <c r="A199" s="26" t="s">
        <v>9</v>
      </c>
      <c r="B199" s="20">
        <f t="shared" si="2"/>
        <v>0</v>
      </c>
      <c r="C199" s="20"/>
      <c r="D199" s="20"/>
      <c r="E199" s="24"/>
    </row>
    <row r="200" spans="1:5" hidden="1">
      <c r="A200" s="23" t="s">
        <v>10</v>
      </c>
      <c r="B200" s="20">
        <f t="shared" ref="B200:B263" si="3">SUM(C200:E200)</f>
        <v>0</v>
      </c>
      <c r="C200" s="35"/>
      <c r="D200" s="35"/>
      <c r="E200" s="24"/>
    </row>
    <row r="201" spans="1:5" hidden="1">
      <c r="A201" s="23" t="s">
        <v>17</v>
      </c>
      <c r="B201" s="20">
        <f t="shared" si="3"/>
        <v>0</v>
      </c>
      <c r="C201" s="35"/>
      <c r="D201" s="35"/>
      <c r="E201" s="24"/>
    </row>
    <row r="202" spans="1:5" hidden="1">
      <c r="A202" s="23" t="s">
        <v>116</v>
      </c>
      <c r="B202" s="20">
        <f t="shared" si="3"/>
        <v>0</v>
      </c>
      <c r="C202" s="35"/>
      <c r="D202" s="35"/>
      <c r="E202" s="24"/>
    </row>
    <row r="203" spans="1:5" s="16" customFormat="1" hidden="1">
      <c r="A203" s="33" t="s">
        <v>117</v>
      </c>
      <c r="B203" s="36">
        <f t="shared" si="3"/>
        <v>0</v>
      </c>
      <c r="C203" s="36">
        <f>SUM(C204:C208)</f>
        <v>0</v>
      </c>
      <c r="D203" s="36">
        <f>SUM(D204:D208)</f>
        <v>0</v>
      </c>
      <c r="E203" s="36">
        <f>SUM(E204:E208)</f>
        <v>0</v>
      </c>
    </row>
    <row r="204" spans="1:5" hidden="1">
      <c r="A204" s="25" t="s">
        <v>8</v>
      </c>
      <c r="B204" s="20">
        <f t="shared" si="3"/>
        <v>0</v>
      </c>
      <c r="C204" s="37"/>
      <c r="D204" s="37"/>
      <c r="E204" s="24"/>
    </row>
    <row r="205" spans="1:5" hidden="1">
      <c r="A205" s="25" t="s">
        <v>9</v>
      </c>
      <c r="B205" s="20">
        <f t="shared" si="3"/>
        <v>0</v>
      </c>
      <c r="C205" s="37"/>
      <c r="D205" s="37"/>
      <c r="E205" s="24"/>
    </row>
    <row r="206" spans="1:5" hidden="1">
      <c r="A206" s="23" t="s">
        <v>10</v>
      </c>
      <c r="B206" s="20">
        <f t="shared" si="3"/>
        <v>0</v>
      </c>
      <c r="C206" s="37"/>
      <c r="D206" s="37"/>
      <c r="E206" s="24"/>
    </row>
    <row r="207" spans="1:5" hidden="1">
      <c r="A207" s="23" t="s">
        <v>17</v>
      </c>
      <c r="B207" s="20">
        <f t="shared" si="3"/>
        <v>0</v>
      </c>
      <c r="C207" s="37"/>
      <c r="D207" s="37"/>
      <c r="E207" s="24"/>
    </row>
    <row r="208" spans="1:5" hidden="1">
      <c r="A208" s="23" t="s">
        <v>118</v>
      </c>
      <c r="B208" s="20">
        <f t="shared" si="3"/>
        <v>0</v>
      </c>
      <c r="C208" s="37"/>
      <c r="D208" s="37"/>
      <c r="E208" s="24"/>
    </row>
    <row r="209" spans="1:5" s="16" customFormat="1">
      <c r="A209" s="17" t="s">
        <v>119</v>
      </c>
      <c r="B209" s="38">
        <f t="shared" si="3"/>
        <v>259</v>
      </c>
      <c r="C209" s="39">
        <f>SUM(C210:C215)</f>
        <v>259</v>
      </c>
      <c r="D209" s="38">
        <f>SUM(D210:D215)</f>
        <v>0</v>
      </c>
      <c r="E209" s="40">
        <f>SUM(E210:E215)</f>
        <v>0</v>
      </c>
    </row>
    <row r="210" spans="1:5">
      <c r="A210" s="19" t="s">
        <v>8</v>
      </c>
      <c r="B210" s="20">
        <f t="shared" si="3"/>
        <v>259</v>
      </c>
      <c r="C210" s="41">
        <v>259</v>
      </c>
      <c r="D210" s="37"/>
      <c r="E210" s="22"/>
    </row>
    <row r="211" spans="1:5" hidden="1">
      <c r="A211" s="23" t="s">
        <v>9</v>
      </c>
      <c r="B211" s="20">
        <f t="shared" si="3"/>
        <v>0</v>
      </c>
      <c r="C211" s="37"/>
      <c r="D211" s="37"/>
      <c r="E211" s="24"/>
    </row>
    <row r="212" spans="1:5" hidden="1">
      <c r="A212" s="23" t="s">
        <v>10</v>
      </c>
      <c r="B212" s="20">
        <f t="shared" si="3"/>
        <v>0</v>
      </c>
      <c r="C212" s="35"/>
      <c r="D212" s="35"/>
      <c r="E212" s="24"/>
    </row>
    <row r="213" spans="1:5" hidden="1">
      <c r="A213" s="23" t="s">
        <v>120</v>
      </c>
      <c r="B213" s="20">
        <f t="shared" si="3"/>
        <v>0</v>
      </c>
      <c r="C213" s="35"/>
      <c r="D213" s="35"/>
      <c r="E213" s="24"/>
    </row>
    <row r="214" spans="1:5" hidden="1">
      <c r="A214" s="23" t="s">
        <v>17</v>
      </c>
      <c r="B214" s="20">
        <f t="shared" si="3"/>
        <v>0</v>
      </c>
      <c r="C214" s="35"/>
      <c r="D214" s="35"/>
      <c r="E214" s="24"/>
    </row>
    <row r="215" spans="1:5" hidden="1">
      <c r="A215" s="23" t="s">
        <v>121</v>
      </c>
      <c r="B215" s="20">
        <f t="shared" si="3"/>
        <v>0</v>
      </c>
      <c r="C215" s="35"/>
      <c r="D215" s="35"/>
      <c r="E215" s="24"/>
    </row>
    <row r="216" spans="1:5" s="16" customFormat="1">
      <c r="A216" s="17" t="s">
        <v>122</v>
      </c>
      <c r="B216" s="42">
        <f t="shared" si="3"/>
        <v>3047</v>
      </c>
      <c r="C216" s="43">
        <f>SUM(C217:C230)</f>
        <v>2932</v>
      </c>
      <c r="D216" s="42">
        <f>SUM(D217:D230)</f>
        <v>0</v>
      </c>
      <c r="E216" s="40">
        <f>SUM(E217:E230)</f>
        <v>115</v>
      </c>
    </row>
    <row r="217" spans="1:5">
      <c r="A217" s="19" t="s">
        <v>8</v>
      </c>
      <c r="B217" s="28">
        <f t="shared" si="3"/>
        <v>1916</v>
      </c>
      <c r="C217" s="21">
        <v>1916</v>
      </c>
      <c r="D217" s="20"/>
      <c r="E217" s="22"/>
    </row>
    <row r="218" spans="1:5" hidden="1">
      <c r="A218" s="23" t="s">
        <v>9</v>
      </c>
      <c r="B218" s="28">
        <f t="shared" si="3"/>
        <v>0</v>
      </c>
      <c r="C218" s="20"/>
      <c r="D218" s="20"/>
      <c r="E218" s="44"/>
    </row>
    <row r="219" spans="1:5" hidden="1">
      <c r="A219" s="23" t="s">
        <v>10</v>
      </c>
      <c r="B219" s="28">
        <f t="shared" si="3"/>
        <v>0</v>
      </c>
      <c r="C219" s="20"/>
      <c r="D219" s="20"/>
      <c r="E219" s="44"/>
    </row>
    <row r="220" spans="1:5" hidden="1">
      <c r="A220" s="23" t="s">
        <v>123</v>
      </c>
      <c r="B220" s="28">
        <f t="shared" si="3"/>
        <v>0</v>
      </c>
      <c r="C220" s="20"/>
      <c r="D220" s="20"/>
      <c r="E220" s="44"/>
    </row>
    <row r="221" spans="1:5" hidden="1">
      <c r="A221" s="23" t="s">
        <v>124</v>
      </c>
      <c r="B221" s="28">
        <f t="shared" si="3"/>
        <v>0</v>
      </c>
      <c r="C221" s="20"/>
      <c r="D221" s="20"/>
      <c r="E221" s="44"/>
    </row>
    <row r="222" spans="1:5" hidden="1">
      <c r="A222" s="23" t="s">
        <v>49</v>
      </c>
      <c r="B222" s="28">
        <f t="shared" si="3"/>
        <v>0</v>
      </c>
      <c r="C222" s="20"/>
      <c r="D222" s="20"/>
      <c r="E222" s="44"/>
    </row>
    <row r="223" spans="1:5" hidden="1">
      <c r="A223" s="23" t="s">
        <v>125</v>
      </c>
      <c r="B223" s="28">
        <f t="shared" si="3"/>
        <v>0</v>
      </c>
      <c r="C223" s="20"/>
      <c r="D223" s="20"/>
      <c r="E223" s="44"/>
    </row>
    <row r="224" spans="1:5" hidden="1">
      <c r="A224" s="23" t="s">
        <v>126</v>
      </c>
      <c r="B224" s="28">
        <f t="shared" si="3"/>
        <v>0</v>
      </c>
      <c r="C224" s="20"/>
      <c r="D224" s="20"/>
      <c r="E224" s="44"/>
    </row>
    <row r="225" spans="1:5" hidden="1">
      <c r="A225" s="23" t="s">
        <v>127</v>
      </c>
      <c r="B225" s="28">
        <f t="shared" si="3"/>
        <v>0</v>
      </c>
      <c r="C225" s="20"/>
      <c r="D225" s="20"/>
      <c r="E225" s="44"/>
    </row>
    <row r="226" spans="1:5" hidden="1">
      <c r="A226" s="23" t="s">
        <v>128</v>
      </c>
      <c r="B226" s="28">
        <f t="shared" si="3"/>
        <v>0</v>
      </c>
      <c r="C226" s="20"/>
      <c r="D226" s="20"/>
      <c r="E226" s="44"/>
    </row>
    <row r="227" spans="1:5" hidden="1">
      <c r="A227" s="23" t="s">
        <v>129</v>
      </c>
      <c r="B227" s="28">
        <f t="shared" si="3"/>
        <v>0</v>
      </c>
      <c r="C227" s="20"/>
      <c r="D227" s="20"/>
      <c r="E227" s="44"/>
    </row>
    <row r="228" spans="1:5" hidden="1">
      <c r="A228" s="23" t="s">
        <v>130</v>
      </c>
      <c r="B228" s="28">
        <f t="shared" si="3"/>
        <v>0</v>
      </c>
      <c r="C228" s="20"/>
      <c r="D228" s="20"/>
      <c r="E228" s="44"/>
    </row>
    <row r="229" spans="1:5">
      <c r="A229" s="19" t="s">
        <v>17</v>
      </c>
      <c r="B229" s="28">
        <f t="shared" si="3"/>
        <v>1016</v>
      </c>
      <c r="C229" s="21">
        <v>1016</v>
      </c>
      <c r="D229" s="20"/>
      <c r="E229" s="22"/>
    </row>
    <row r="230" spans="1:5">
      <c r="A230" s="19" t="s">
        <v>131</v>
      </c>
      <c r="B230" s="28">
        <f t="shared" si="3"/>
        <v>115</v>
      </c>
      <c r="C230" s="21"/>
      <c r="D230" s="20"/>
      <c r="E230" s="22">
        <v>115</v>
      </c>
    </row>
    <row r="231" spans="1:5" s="16" customFormat="1">
      <c r="A231" s="17" t="s">
        <v>132</v>
      </c>
      <c r="B231" s="13">
        <f t="shared" si="3"/>
        <v>4605</v>
      </c>
      <c r="C231" s="18">
        <f>SUM(C232:C233)</f>
        <v>4605</v>
      </c>
      <c r="D231" s="13">
        <f>SUM(D232:D233)</f>
        <v>0</v>
      </c>
      <c r="E231" s="15">
        <f>SUM(E232:E233)</f>
        <v>0</v>
      </c>
    </row>
    <row r="232" spans="1:5" hidden="1">
      <c r="A232" s="25" t="s">
        <v>133</v>
      </c>
      <c r="B232" s="20">
        <f t="shared" si="3"/>
        <v>0</v>
      </c>
      <c r="C232" s="20"/>
      <c r="D232" s="20"/>
      <c r="E232" s="24"/>
    </row>
    <row r="233" spans="1:5">
      <c r="A233" s="27" t="s">
        <v>134</v>
      </c>
      <c r="B233" s="20">
        <f t="shared" si="3"/>
        <v>4605</v>
      </c>
      <c r="C233" s="21">
        <f>392+2093+2120</f>
        <v>4605</v>
      </c>
      <c r="D233" s="20"/>
      <c r="E233" s="22"/>
    </row>
    <row r="234" spans="1:5" s="16" customFormat="1" hidden="1">
      <c r="A234" s="45" t="s">
        <v>135</v>
      </c>
      <c r="B234" s="31">
        <f t="shared" si="3"/>
        <v>0</v>
      </c>
      <c r="C234" s="31">
        <f>C235+C236+C237</f>
        <v>0</v>
      </c>
      <c r="D234" s="31">
        <f>D235+D236+D237</f>
        <v>0</v>
      </c>
      <c r="E234" s="31">
        <f>E235+E236+E237</f>
        <v>0</v>
      </c>
    </row>
    <row r="235" spans="1:5" hidden="1">
      <c r="A235" s="23" t="s">
        <v>136</v>
      </c>
      <c r="B235" s="20">
        <f t="shared" si="3"/>
        <v>0</v>
      </c>
      <c r="C235" s="20"/>
      <c r="D235" s="20"/>
      <c r="E235" s="24"/>
    </row>
    <row r="236" spans="1:5" hidden="1">
      <c r="A236" s="23" t="s">
        <v>137</v>
      </c>
      <c r="B236" s="20">
        <f t="shared" si="3"/>
        <v>0</v>
      </c>
      <c r="C236" s="20"/>
      <c r="D236" s="20"/>
      <c r="E236" s="24"/>
    </row>
    <row r="237" spans="1:5" hidden="1">
      <c r="A237" s="23" t="s">
        <v>138</v>
      </c>
      <c r="B237" s="20">
        <f t="shared" si="3"/>
        <v>0</v>
      </c>
      <c r="C237" s="20"/>
      <c r="D237" s="20"/>
      <c r="E237" s="24"/>
    </row>
    <row r="238" spans="1:5" s="16" customFormat="1" hidden="1">
      <c r="A238" s="45" t="s">
        <v>139</v>
      </c>
      <c r="B238" s="31">
        <f t="shared" si="3"/>
        <v>0</v>
      </c>
      <c r="C238" s="31">
        <f>C239+C247</f>
        <v>0</v>
      </c>
      <c r="D238" s="31">
        <f>D239+D247</f>
        <v>0</v>
      </c>
      <c r="E238" s="31">
        <f>E239+E247</f>
        <v>0</v>
      </c>
    </row>
    <row r="239" spans="1:5" s="16" customFormat="1" hidden="1">
      <c r="A239" s="33" t="s">
        <v>140</v>
      </c>
      <c r="B239" s="31">
        <f t="shared" si="3"/>
        <v>0</v>
      </c>
      <c r="C239" s="31">
        <f>SUM(C240:C246)</f>
        <v>0</v>
      </c>
      <c r="D239" s="31">
        <f>SUM(D240:D246)</f>
        <v>0</v>
      </c>
      <c r="E239" s="31">
        <f>SUM(E240:E246)</f>
        <v>0</v>
      </c>
    </row>
    <row r="240" spans="1:5" hidden="1">
      <c r="A240" s="25" t="s">
        <v>141</v>
      </c>
      <c r="B240" s="20">
        <f t="shared" si="3"/>
        <v>0</v>
      </c>
      <c r="C240" s="20"/>
      <c r="D240" s="20"/>
      <c r="E240" s="24"/>
    </row>
    <row r="241" spans="1:5" hidden="1">
      <c r="A241" s="23" t="s">
        <v>142</v>
      </c>
      <c r="B241" s="20">
        <f t="shared" si="3"/>
        <v>0</v>
      </c>
      <c r="C241" s="20"/>
      <c r="D241" s="20"/>
      <c r="E241" s="24"/>
    </row>
    <row r="242" spans="1:5" hidden="1">
      <c r="A242" s="23" t="s">
        <v>143</v>
      </c>
      <c r="B242" s="20">
        <f t="shared" si="3"/>
        <v>0</v>
      </c>
      <c r="C242" s="20"/>
      <c r="D242" s="20"/>
      <c r="E242" s="24"/>
    </row>
    <row r="243" spans="1:5" hidden="1">
      <c r="A243" s="23" t="s">
        <v>144</v>
      </c>
      <c r="B243" s="20">
        <f t="shared" si="3"/>
        <v>0</v>
      </c>
      <c r="C243" s="20"/>
      <c r="D243" s="20"/>
      <c r="E243" s="24"/>
    </row>
    <row r="244" spans="1:5" hidden="1">
      <c r="A244" s="25" t="s">
        <v>145</v>
      </c>
      <c r="B244" s="20">
        <f t="shared" si="3"/>
        <v>0</v>
      </c>
      <c r="C244" s="20"/>
      <c r="D244" s="20"/>
      <c r="E244" s="24"/>
    </row>
    <row r="245" spans="1:5" hidden="1">
      <c r="A245" s="25" t="s">
        <v>146</v>
      </c>
      <c r="B245" s="20">
        <f t="shared" si="3"/>
        <v>0</v>
      </c>
      <c r="C245" s="20"/>
      <c r="D245" s="20"/>
      <c r="E245" s="24"/>
    </row>
    <row r="246" spans="1:5" hidden="1">
      <c r="A246" s="25" t="s">
        <v>147</v>
      </c>
      <c r="B246" s="20">
        <f t="shared" si="3"/>
        <v>0</v>
      </c>
      <c r="C246" s="20"/>
      <c r="D246" s="20"/>
      <c r="E246" s="24"/>
    </row>
    <row r="247" spans="1:5" hidden="1">
      <c r="A247" s="46" t="s">
        <v>148</v>
      </c>
      <c r="B247" s="47">
        <f t="shared" si="3"/>
        <v>0</v>
      </c>
      <c r="C247" s="47"/>
      <c r="D247" s="47"/>
      <c r="E247" s="48"/>
    </row>
    <row r="248" spans="1:5" s="16" customFormat="1">
      <c r="A248" s="13" t="s">
        <v>149</v>
      </c>
      <c r="B248" s="13">
        <f t="shared" si="3"/>
        <v>10163</v>
      </c>
      <c r="C248" s="18">
        <f>C249+C252+C263+C270+C278+C287+C301+C311+C321+C329+C335</f>
        <v>10068</v>
      </c>
      <c r="D248" s="13">
        <f>D249+D252+D263+D270+D278+D287+D301+D311+D321+D329+D335</f>
        <v>0</v>
      </c>
      <c r="E248" s="15">
        <f>E249+E252+E263+E270+E278+E287+E301+E311+E321+E329+E335</f>
        <v>95</v>
      </c>
    </row>
    <row r="249" spans="1:5" s="16" customFormat="1" hidden="1">
      <c r="A249" s="30" t="s">
        <v>150</v>
      </c>
      <c r="B249" s="31">
        <f t="shared" si="3"/>
        <v>0</v>
      </c>
      <c r="C249" s="31">
        <f>SUM(C250:C251)</f>
        <v>0</v>
      </c>
      <c r="D249" s="31">
        <f>SUM(D250:D251)</f>
        <v>0</v>
      </c>
      <c r="E249" s="31">
        <f>SUM(E250:E251)</f>
        <v>0</v>
      </c>
    </row>
    <row r="250" spans="1:5" hidden="1">
      <c r="A250" s="23" t="s">
        <v>151</v>
      </c>
      <c r="B250" s="20">
        <f t="shared" si="3"/>
        <v>0</v>
      </c>
      <c r="C250" s="20"/>
      <c r="D250" s="20"/>
      <c r="E250" s="24"/>
    </row>
    <row r="251" spans="1:5" hidden="1">
      <c r="A251" s="25" t="s">
        <v>152</v>
      </c>
      <c r="B251" s="20">
        <f t="shared" si="3"/>
        <v>0</v>
      </c>
      <c r="C251" s="20"/>
      <c r="D251" s="20"/>
      <c r="E251" s="24"/>
    </row>
    <row r="252" spans="1:5" s="16" customFormat="1">
      <c r="A252" s="29" t="s">
        <v>153</v>
      </c>
      <c r="B252" s="13">
        <f t="shared" si="3"/>
        <v>9129</v>
      </c>
      <c r="C252" s="18">
        <f>SUM(C253:C262)</f>
        <v>9034</v>
      </c>
      <c r="D252" s="13">
        <f>SUM(D253:D262)</f>
        <v>0</v>
      </c>
      <c r="E252" s="15">
        <f>SUM(E253:E262)</f>
        <v>95</v>
      </c>
    </row>
    <row r="253" spans="1:5">
      <c r="A253" s="27" t="s">
        <v>8</v>
      </c>
      <c r="B253" s="20">
        <f t="shared" si="3"/>
        <v>7934</v>
      </c>
      <c r="C253" s="21">
        <v>7934</v>
      </c>
      <c r="D253" s="20"/>
      <c r="E253" s="22"/>
    </row>
    <row r="254" spans="1:5" hidden="1">
      <c r="A254" s="25" t="s">
        <v>9</v>
      </c>
      <c r="B254" s="20">
        <f t="shared" si="3"/>
        <v>0</v>
      </c>
      <c r="C254" s="20"/>
      <c r="D254" s="20"/>
      <c r="E254" s="24"/>
    </row>
    <row r="255" spans="1:5" hidden="1">
      <c r="A255" s="25" t="s">
        <v>10</v>
      </c>
      <c r="B255" s="20">
        <f t="shared" si="3"/>
        <v>0</v>
      </c>
      <c r="C255" s="20"/>
      <c r="D255" s="20"/>
      <c r="E255" s="24"/>
    </row>
    <row r="256" spans="1:5" hidden="1">
      <c r="A256" s="25" t="s">
        <v>49</v>
      </c>
      <c r="B256" s="20">
        <f t="shared" si="3"/>
        <v>0</v>
      </c>
      <c r="C256" s="20"/>
      <c r="D256" s="20"/>
      <c r="E256" s="24"/>
    </row>
    <row r="257" spans="1:5" hidden="1">
      <c r="A257" s="25" t="s">
        <v>154</v>
      </c>
      <c r="B257" s="20">
        <f t="shared" si="3"/>
        <v>0</v>
      </c>
      <c r="C257" s="20"/>
      <c r="D257" s="20"/>
      <c r="E257" s="24"/>
    </row>
    <row r="258" spans="1:5" hidden="1">
      <c r="A258" s="25" t="s">
        <v>155</v>
      </c>
      <c r="B258" s="20">
        <f t="shared" si="3"/>
        <v>0</v>
      </c>
      <c r="C258" s="20"/>
      <c r="D258" s="20"/>
      <c r="E258" s="24"/>
    </row>
    <row r="259" spans="1:5" hidden="1">
      <c r="A259" s="25" t="s">
        <v>156</v>
      </c>
      <c r="B259" s="20">
        <f t="shared" si="3"/>
        <v>0</v>
      </c>
      <c r="C259" s="20"/>
      <c r="D259" s="20"/>
      <c r="E259" s="24"/>
    </row>
    <row r="260" spans="1:5" hidden="1">
      <c r="A260" s="25" t="s">
        <v>157</v>
      </c>
      <c r="B260" s="20">
        <f t="shared" si="3"/>
        <v>0</v>
      </c>
      <c r="C260" s="20"/>
      <c r="D260" s="20"/>
      <c r="E260" s="24"/>
    </row>
    <row r="261" spans="1:5" hidden="1">
      <c r="A261" s="25" t="s">
        <v>17</v>
      </c>
      <c r="B261" s="20">
        <f t="shared" si="3"/>
        <v>0</v>
      </c>
      <c r="C261" s="20"/>
      <c r="D261" s="20"/>
      <c r="E261" s="24"/>
    </row>
    <row r="262" spans="1:5">
      <c r="A262" s="27" t="s">
        <v>158</v>
      </c>
      <c r="B262" s="20">
        <f t="shared" si="3"/>
        <v>1195</v>
      </c>
      <c r="C262" s="21">
        <v>1100</v>
      </c>
      <c r="D262" s="20"/>
      <c r="E262" s="22">
        <v>95</v>
      </c>
    </row>
    <row r="263" spans="1:5" s="16" customFormat="1" hidden="1">
      <c r="A263" s="30" t="s">
        <v>159</v>
      </c>
      <c r="B263" s="31">
        <f t="shared" si="3"/>
        <v>0</v>
      </c>
      <c r="C263" s="31">
        <f>SUM(C264:C269)</f>
        <v>0</v>
      </c>
      <c r="D263" s="31">
        <f>SUM(D264:D269)</f>
        <v>0</v>
      </c>
      <c r="E263" s="31">
        <f>SUM(E264:E269)</f>
        <v>0</v>
      </c>
    </row>
    <row r="264" spans="1:5" hidden="1">
      <c r="A264" s="23" t="s">
        <v>8</v>
      </c>
      <c r="B264" s="20">
        <f t="shared" ref="B264:B327" si="4">SUM(C264:E264)</f>
        <v>0</v>
      </c>
      <c r="C264" s="20"/>
      <c r="D264" s="20"/>
      <c r="E264" s="24"/>
    </row>
    <row r="265" spans="1:5" hidden="1">
      <c r="A265" s="23" t="s">
        <v>9</v>
      </c>
      <c r="B265" s="20">
        <f t="shared" si="4"/>
        <v>0</v>
      </c>
      <c r="C265" s="20"/>
      <c r="D265" s="20"/>
      <c r="E265" s="24"/>
    </row>
    <row r="266" spans="1:5" hidden="1">
      <c r="A266" s="25" t="s">
        <v>10</v>
      </c>
      <c r="B266" s="20">
        <f t="shared" si="4"/>
        <v>0</v>
      </c>
      <c r="C266" s="20"/>
      <c r="D266" s="20"/>
      <c r="E266" s="24"/>
    </row>
    <row r="267" spans="1:5" hidden="1">
      <c r="A267" s="25" t="s">
        <v>160</v>
      </c>
      <c r="B267" s="20">
        <f t="shared" si="4"/>
        <v>0</v>
      </c>
      <c r="C267" s="20"/>
      <c r="D267" s="20"/>
      <c r="E267" s="24"/>
    </row>
    <row r="268" spans="1:5" hidden="1">
      <c r="A268" s="25" t="s">
        <v>17</v>
      </c>
      <c r="B268" s="20">
        <f t="shared" si="4"/>
        <v>0</v>
      </c>
      <c r="C268" s="20"/>
      <c r="D268" s="20"/>
      <c r="E268" s="24"/>
    </row>
    <row r="269" spans="1:5" hidden="1">
      <c r="A269" s="26" t="s">
        <v>161</v>
      </c>
      <c r="B269" s="20">
        <f t="shared" si="4"/>
        <v>0</v>
      </c>
      <c r="C269" s="20"/>
      <c r="D269" s="20"/>
      <c r="E269" s="24"/>
    </row>
    <row r="270" spans="1:5" s="16" customFormat="1">
      <c r="A270" s="17" t="s">
        <v>162</v>
      </c>
      <c r="B270" s="13">
        <f t="shared" si="4"/>
        <v>153</v>
      </c>
      <c r="C270" s="18">
        <f>SUM(C271:C277)</f>
        <v>153</v>
      </c>
      <c r="D270" s="13">
        <f>SUM(D271:D277)</f>
        <v>0</v>
      </c>
      <c r="E270" s="15">
        <f>SUM(E271:E277)</f>
        <v>0</v>
      </c>
    </row>
    <row r="271" spans="1:5">
      <c r="A271" s="19" t="s">
        <v>8</v>
      </c>
      <c r="B271" s="20">
        <f t="shared" si="4"/>
        <v>153</v>
      </c>
      <c r="C271" s="21">
        <f>453-300</f>
        <v>153</v>
      </c>
      <c r="D271" s="20"/>
      <c r="E271" s="22"/>
    </row>
    <row r="272" spans="1:5" hidden="1">
      <c r="A272" s="23" t="s">
        <v>9</v>
      </c>
      <c r="B272" s="20">
        <f t="shared" si="4"/>
        <v>0</v>
      </c>
      <c r="C272" s="20"/>
      <c r="D272" s="20"/>
      <c r="E272" s="24"/>
    </row>
    <row r="273" spans="1:5" hidden="1">
      <c r="A273" s="25" t="s">
        <v>10</v>
      </c>
      <c r="B273" s="20">
        <f t="shared" si="4"/>
        <v>0</v>
      </c>
      <c r="C273" s="20"/>
      <c r="D273" s="20"/>
      <c r="E273" s="24"/>
    </row>
    <row r="274" spans="1:5" hidden="1">
      <c r="A274" s="25" t="s">
        <v>163</v>
      </c>
      <c r="B274" s="20">
        <f t="shared" si="4"/>
        <v>0</v>
      </c>
      <c r="C274" s="20"/>
      <c r="D274" s="20"/>
      <c r="E274" s="24"/>
    </row>
    <row r="275" spans="1:5" hidden="1">
      <c r="A275" s="25" t="s">
        <v>164</v>
      </c>
      <c r="B275" s="20">
        <f t="shared" si="4"/>
        <v>0</v>
      </c>
      <c r="C275" s="20"/>
      <c r="D275" s="20"/>
      <c r="E275" s="24"/>
    </row>
    <row r="276" spans="1:5" hidden="1">
      <c r="A276" s="25" t="s">
        <v>17</v>
      </c>
      <c r="B276" s="20">
        <f t="shared" si="4"/>
        <v>0</v>
      </c>
      <c r="C276" s="20"/>
      <c r="D276" s="20"/>
      <c r="E276" s="24"/>
    </row>
    <row r="277" spans="1:5" hidden="1">
      <c r="A277" s="25" t="s">
        <v>165</v>
      </c>
      <c r="B277" s="20">
        <f t="shared" si="4"/>
        <v>0</v>
      </c>
      <c r="C277" s="20"/>
      <c r="D277" s="20"/>
      <c r="E277" s="24"/>
    </row>
    <row r="278" spans="1:5" s="16" customFormat="1">
      <c r="A278" s="13" t="s">
        <v>166</v>
      </c>
      <c r="B278" s="13">
        <f t="shared" si="4"/>
        <v>285</v>
      </c>
      <c r="C278" s="18">
        <f>SUM(C279:C286)</f>
        <v>285</v>
      </c>
      <c r="D278" s="13">
        <f>SUM(D279:D286)</f>
        <v>0</v>
      </c>
      <c r="E278" s="15">
        <f>SUM(E279:E286)</f>
        <v>0</v>
      </c>
    </row>
    <row r="279" spans="1:5">
      <c r="A279" s="19" t="s">
        <v>8</v>
      </c>
      <c r="B279" s="20">
        <f t="shared" si="4"/>
        <v>285</v>
      </c>
      <c r="C279" s="21">
        <f>585-300</f>
        <v>285</v>
      </c>
      <c r="D279" s="20"/>
      <c r="E279" s="22"/>
    </row>
    <row r="280" spans="1:5" hidden="1">
      <c r="A280" s="23" t="s">
        <v>9</v>
      </c>
      <c r="B280" s="20">
        <f t="shared" si="4"/>
        <v>0</v>
      </c>
      <c r="C280" s="20"/>
      <c r="D280" s="20"/>
      <c r="E280" s="24"/>
    </row>
    <row r="281" spans="1:5" hidden="1">
      <c r="A281" s="23" t="s">
        <v>10</v>
      </c>
      <c r="B281" s="20">
        <f t="shared" si="4"/>
        <v>0</v>
      </c>
      <c r="C281" s="20"/>
      <c r="D281" s="20"/>
      <c r="E281" s="24"/>
    </row>
    <row r="282" spans="1:5" hidden="1">
      <c r="A282" s="25" t="s">
        <v>167</v>
      </c>
      <c r="B282" s="20">
        <f t="shared" si="4"/>
        <v>0</v>
      </c>
      <c r="C282" s="20"/>
      <c r="D282" s="20"/>
      <c r="E282" s="24"/>
    </row>
    <row r="283" spans="1:5" hidden="1">
      <c r="A283" s="25" t="s">
        <v>168</v>
      </c>
      <c r="B283" s="20">
        <f t="shared" si="4"/>
        <v>0</v>
      </c>
      <c r="C283" s="20"/>
      <c r="D283" s="20"/>
      <c r="E283" s="24"/>
    </row>
    <row r="284" spans="1:5" hidden="1">
      <c r="A284" s="25" t="s">
        <v>169</v>
      </c>
      <c r="B284" s="20">
        <f t="shared" si="4"/>
        <v>0</v>
      </c>
      <c r="C284" s="20"/>
      <c r="D284" s="20"/>
      <c r="E284" s="24"/>
    </row>
    <row r="285" spans="1:5" hidden="1">
      <c r="A285" s="23" t="s">
        <v>17</v>
      </c>
      <c r="B285" s="20">
        <f t="shared" si="4"/>
        <v>0</v>
      </c>
      <c r="C285" s="20"/>
      <c r="D285" s="20"/>
      <c r="E285" s="24"/>
    </row>
    <row r="286" spans="1:5" hidden="1">
      <c r="A286" s="23" t="s">
        <v>170</v>
      </c>
      <c r="B286" s="20">
        <f t="shared" si="4"/>
        <v>0</v>
      </c>
      <c r="C286" s="20"/>
      <c r="D286" s="20"/>
      <c r="E286" s="24"/>
    </row>
    <row r="287" spans="1:5" s="16" customFormat="1">
      <c r="A287" s="17" t="s">
        <v>171</v>
      </c>
      <c r="B287" s="13">
        <f t="shared" si="4"/>
        <v>596</v>
      </c>
      <c r="C287" s="18">
        <f>SUM(C288:C300)</f>
        <v>596</v>
      </c>
      <c r="D287" s="13">
        <f>SUM(D288:D300)</f>
        <v>0</v>
      </c>
      <c r="E287" s="15">
        <f>SUM(E288:E300)</f>
        <v>0</v>
      </c>
    </row>
    <row r="288" spans="1:5">
      <c r="A288" s="27" t="s">
        <v>8</v>
      </c>
      <c r="B288" s="20">
        <f t="shared" si="4"/>
        <v>596</v>
      </c>
      <c r="C288" s="21">
        <v>596</v>
      </c>
      <c r="D288" s="20"/>
      <c r="E288" s="22"/>
    </row>
    <row r="289" spans="1:5" hidden="1">
      <c r="A289" s="25" t="s">
        <v>9</v>
      </c>
      <c r="B289" s="20">
        <f t="shared" si="4"/>
        <v>0</v>
      </c>
      <c r="C289" s="20"/>
      <c r="D289" s="20"/>
      <c r="E289" s="24"/>
    </row>
    <row r="290" spans="1:5" hidden="1">
      <c r="A290" s="25" t="s">
        <v>10</v>
      </c>
      <c r="B290" s="20">
        <f t="shared" si="4"/>
        <v>0</v>
      </c>
      <c r="C290" s="20"/>
      <c r="D290" s="20"/>
      <c r="E290" s="24"/>
    </row>
    <row r="291" spans="1:5" hidden="1">
      <c r="A291" s="26" t="s">
        <v>172</v>
      </c>
      <c r="B291" s="20">
        <f t="shared" si="4"/>
        <v>0</v>
      </c>
      <c r="C291" s="20"/>
      <c r="D291" s="20"/>
      <c r="E291" s="24"/>
    </row>
    <row r="292" spans="1:5" hidden="1">
      <c r="A292" s="23" t="s">
        <v>173</v>
      </c>
      <c r="B292" s="20">
        <f t="shared" si="4"/>
        <v>0</v>
      </c>
      <c r="C292" s="20"/>
      <c r="D292" s="20"/>
      <c r="E292" s="24"/>
    </row>
    <row r="293" spans="1:5" hidden="1">
      <c r="A293" s="23" t="s">
        <v>174</v>
      </c>
      <c r="B293" s="20">
        <f t="shared" si="4"/>
        <v>0</v>
      </c>
      <c r="C293" s="20"/>
      <c r="D293" s="20"/>
      <c r="E293" s="24"/>
    </row>
    <row r="294" spans="1:5" hidden="1">
      <c r="A294" s="34" t="s">
        <v>175</v>
      </c>
      <c r="B294" s="20">
        <f t="shared" si="4"/>
        <v>0</v>
      </c>
      <c r="C294" s="20"/>
      <c r="D294" s="20"/>
      <c r="E294" s="24"/>
    </row>
    <row r="295" spans="1:5" hidden="1">
      <c r="A295" s="25" t="s">
        <v>176</v>
      </c>
      <c r="B295" s="20">
        <f t="shared" si="4"/>
        <v>0</v>
      </c>
      <c r="C295" s="20"/>
      <c r="D295" s="20"/>
      <c r="E295" s="24"/>
    </row>
    <row r="296" spans="1:5" hidden="1">
      <c r="A296" s="25" t="s">
        <v>177</v>
      </c>
      <c r="B296" s="20">
        <f t="shared" si="4"/>
        <v>0</v>
      </c>
      <c r="C296" s="20"/>
      <c r="D296" s="20"/>
      <c r="E296" s="24"/>
    </row>
    <row r="297" spans="1:5" hidden="1">
      <c r="A297" s="25" t="s">
        <v>178</v>
      </c>
      <c r="B297" s="20">
        <f t="shared" si="4"/>
        <v>0</v>
      </c>
      <c r="C297" s="20"/>
      <c r="D297" s="20"/>
      <c r="E297" s="24"/>
    </row>
    <row r="298" spans="1:5" hidden="1">
      <c r="A298" s="25" t="s">
        <v>49</v>
      </c>
      <c r="B298" s="20">
        <f t="shared" si="4"/>
        <v>0</v>
      </c>
      <c r="C298" s="20"/>
      <c r="D298" s="20"/>
      <c r="E298" s="24"/>
    </row>
    <row r="299" spans="1:5" hidden="1">
      <c r="A299" s="25" t="s">
        <v>17</v>
      </c>
      <c r="B299" s="20">
        <f t="shared" si="4"/>
        <v>0</v>
      </c>
      <c r="C299" s="20"/>
      <c r="D299" s="20"/>
      <c r="E299" s="24"/>
    </row>
    <row r="300" spans="1:5" hidden="1">
      <c r="A300" s="23" t="s">
        <v>179</v>
      </c>
      <c r="B300" s="20">
        <f t="shared" si="4"/>
        <v>0</v>
      </c>
      <c r="C300" s="20"/>
      <c r="D300" s="20"/>
      <c r="E300" s="24"/>
    </row>
    <row r="301" spans="1:5" s="16" customFormat="1" hidden="1">
      <c r="A301" s="49" t="s">
        <v>180</v>
      </c>
      <c r="B301" s="31">
        <f t="shared" si="4"/>
        <v>0</v>
      </c>
      <c r="C301" s="31">
        <f>SUM(C302:C310)</f>
        <v>0</v>
      </c>
      <c r="D301" s="31">
        <f>SUM(D302:D310)</f>
        <v>0</v>
      </c>
      <c r="E301" s="31">
        <f>SUM(E302:E310)</f>
        <v>0</v>
      </c>
    </row>
    <row r="302" spans="1:5" hidden="1">
      <c r="A302" s="23" t="s">
        <v>8</v>
      </c>
      <c r="B302" s="20">
        <f t="shared" si="4"/>
        <v>0</v>
      </c>
      <c r="C302" s="20"/>
      <c r="D302" s="20"/>
      <c r="E302" s="24"/>
    </row>
    <row r="303" spans="1:5" hidden="1">
      <c r="A303" s="25" t="s">
        <v>9</v>
      </c>
      <c r="B303" s="20">
        <f t="shared" si="4"/>
        <v>0</v>
      </c>
      <c r="C303" s="20"/>
      <c r="D303" s="20"/>
      <c r="E303" s="24"/>
    </row>
    <row r="304" spans="1:5" hidden="1">
      <c r="A304" s="25" t="s">
        <v>10</v>
      </c>
      <c r="B304" s="20">
        <f t="shared" si="4"/>
        <v>0</v>
      </c>
      <c r="C304" s="20"/>
      <c r="D304" s="20"/>
      <c r="E304" s="24"/>
    </row>
    <row r="305" spans="1:5" hidden="1">
      <c r="A305" s="25" t="s">
        <v>181</v>
      </c>
      <c r="B305" s="20">
        <f t="shared" si="4"/>
        <v>0</v>
      </c>
      <c r="C305" s="20"/>
      <c r="D305" s="20"/>
      <c r="E305" s="24"/>
    </row>
    <row r="306" spans="1:5" hidden="1">
      <c r="A306" s="26" t="s">
        <v>182</v>
      </c>
      <c r="B306" s="20">
        <f t="shared" si="4"/>
        <v>0</v>
      </c>
      <c r="C306" s="20"/>
      <c r="D306" s="20"/>
      <c r="E306" s="24"/>
    </row>
    <row r="307" spans="1:5" hidden="1">
      <c r="A307" s="23" t="s">
        <v>183</v>
      </c>
      <c r="B307" s="20">
        <f t="shared" si="4"/>
        <v>0</v>
      </c>
      <c r="C307" s="20"/>
      <c r="D307" s="20"/>
      <c r="E307" s="24"/>
    </row>
    <row r="308" spans="1:5" hidden="1">
      <c r="A308" s="23" t="s">
        <v>49</v>
      </c>
      <c r="B308" s="20">
        <f t="shared" si="4"/>
        <v>0</v>
      </c>
      <c r="C308" s="20"/>
      <c r="D308" s="20"/>
      <c r="E308" s="24"/>
    </row>
    <row r="309" spans="1:5" hidden="1">
      <c r="A309" s="23" t="s">
        <v>17</v>
      </c>
      <c r="B309" s="20">
        <f t="shared" si="4"/>
        <v>0</v>
      </c>
      <c r="C309" s="20"/>
      <c r="D309" s="20"/>
      <c r="E309" s="24"/>
    </row>
    <row r="310" spans="1:5" hidden="1">
      <c r="A310" s="23" t="s">
        <v>184</v>
      </c>
      <c r="B310" s="20">
        <f t="shared" si="4"/>
        <v>0</v>
      </c>
      <c r="C310" s="20"/>
      <c r="D310" s="20"/>
      <c r="E310" s="24"/>
    </row>
    <row r="311" spans="1:5" s="16" customFormat="1" hidden="1">
      <c r="A311" s="33" t="s">
        <v>185</v>
      </c>
      <c r="B311" s="31">
        <f t="shared" si="4"/>
        <v>0</v>
      </c>
      <c r="C311" s="31">
        <f>SUM(C312:C320)</f>
        <v>0</v>
      </c>
      <c r="D311" s="31">
        <f>SUM(D312:D320)</f>
        <v>0</v>
      </c>
      <c r="E311" s="31">
        <f>SUM(E312:E320)</f>
        <v>0</v>
      </c>
    </row>
    <row r="312" spans="1:5" hidden="1">
      <c r="A312" s="25" t="s">
        <v>8</v>
      </c>
      <c r="B312" s="20">
        <f t="shared" si="4"/>
        <v>0</v>
      </c>
      <c r="C312" s="20"/>
      <c r="D312" s="20"/>
      <c r="E312" s="24"/>
    </row>
    <row r="313" spans="1:5" hidden="1">
      <c r="A313" s="25" t="s">
        <v>9</v>
      </c>
      <c r="B313" s="20">
        <f t="shared" si="4"/>
        <v>0</v>
      </c>
      <c r="C313" s="20"/>
      <c r="D313" s="20"/>
      <c r="E313" s="24"/>
    </row>
    <row r="314" spans="1:5" hidden="1">
      <c r="A314" s="23" t="s">
        <v>10</v>
      </c>
      <c r="B314" s="20">
        <f t="shared" si="4"/>
        <v>0</v>
      </c>
      <c r="C314" s="20"/>
      <c r="D314" s="20"/>
      <c r="E314" s="24"/>
    </row>
    <row r="315" spans="1:5" hidden="1">
      <c r="A315" s="23" t="s">
        <v>186</v>
      </c>
      <c r="B315" s="20">
        <f t="shared" si="4"/>
        <v>0</v>
      </c>
      <c r="C315" s="20"/>
      <c r="D315" s="20"/>
      <c r="E315" s="24"/>
    </row>
    <row r="316" spans="1:5" hidden="1">
      <c r="A316" s="23" t="s">
        <v>187</v>
      </c>
      <c r="B316" s="20">
        <f t="shared" si="4"/>
        <v>0</v>
      </c>
      <c r="C316" s="20"/>
      <c r="D316" s="20"/>
      <c r="E316" s="24"/>
    </row>
    <row r="317" spans="1:5" hidden="1">
      <c r="A317" s="25" t="s">
        <v>188</v>
      </c>
      <c r="B317" s="20">
        <f t="shared" si="4"/>
        <v>0</v>
      </c>
      <c r="C317" s="20"/>
      <c r="D317" s="20"/>
      <c r="E317" s="24"/>
    </row>
    <row r="318" spans="1:5" hidden="1">
      <c r="A318" s="25" t="s">
        <v>49</v>
      </c>
      <c r="B318" s="20">
        <f t="shared" si="4"/>
        <v>0</v>
      </c>
      <c r="C318" s="20"/>
      <c r="D318" s="20"/>
      <c r="E318" s="24"/>
    </row>
    <row r="319" spans="1:5" hidden="1">
      <c r="A319" s="25" t="s">
        <v>17</v>
      </c>
      <c r="B319" s="20">
        <f t="shared" si="4"/>
        <v>0</v>
      </c>
      <c r="C319" s="20"/>
      <c r="D319" s="20"/>
      <c r="E319" s="24"/>
    </row>
    <row r="320" spans="1:5" hidden="1">
      <c r="A320" s="25" t="s">
        <v>189</v>
      </c>
      <c r="B320" s="20">
        <f t="shared" si="4"/>
        <v>0</v>
      </c>
      <c r="C320" s="20"/>
      <c r="D320" s="20"/>
      <c r="E320" s="24"/>
    </row>
    <row r="321" spans="1:5" s="16" customFormat="1" hidden="1">
      <c r="A321" s="45" t="s">
        <v>190</v>
      </c>
      <c r="B321" s="31">
        <f t="shared" si="4"/>
        <v>0</v>
      </c>
      <c r="C321" s="31">
        <f>SUM(C322:C328)</f>
        <v>0</v>
      </c>
      <c r="D321" s="31">
        <f>SUM(D322:D328)</f>
        <v>0</v>
      </c>
      <c r="E321" s="31">
        <f>SUM(E322:E328)</f>
        <v>0</v>
      </c>
    </row>
    <row r="322" spans="1:5" hidden="1">
      <c r="A322" s="23" t="s">
        <v>8</v>
      </c>
      <c r="B322" s="20">
        <f t="shared" si="4"/>
        <v>0</v>
      </c>
      <c r="C322" s="20"/>
      <c r="D322" s="20"/>
      <c r="E322" s="24"/>
    </row>
    <row r="323" spans="1:5" hidden="1">
      <c r="A323" s="23" t="s">
        <v>9</v>
      </c>
      <c r="B323" s="20">
        <f t="shared" si="4"/>
        <v>0</v>
      </c>
      <c r="C323" s="20"/>
      <c r="D323" s="20"/>
      <c r="E323" s="24"/>
    </row>
    <row r="324" spans="1:5" hidden="1">
      <c r="A324" s="34" t="s">
        <v>10</v>
      </c>
      <c r="B324" s="20">
        <f t="shared" si="4"/>
        <v>0</v>
      </c>
      <c r="C324" s="20"/>
      <c r="D324" s="20"/>
      <c r="E324" s="24"/>
    </row>
    <row r="325" spans="1:5" hidden="1">
      <c r="A325" s="32" t="s">
        <v>191</v>
      </c>
      <c r="B325" s="20">
        <f t="shared" si="4"/>
        <v>0</v>
      </c>
      <c r="C325" s="20"/>
      <c r="D325" s="20"/>
      <c r="E325" s="24"/>
    </row>
    <row r="326" spans="1:5" hidden="1">
      <c r="A326" s="25" t="s">
        <v>192</v>
      </c>
      <c r="B326" s="20">
        <f t="shared" si="4"/>
        <v>0</v>
      </c>
      <c r="C326" s="20"/>
      <c r="D326" s="20"/>
      <c r="E326" s="24"/>
    </row>
    <row r="327" spans="1:5" hidden="1">
      <c r="A327" s="25" t="s">
        <v>17</v>
      </c>
      <c r="B327" s="20">
        <f t="shared" si="4"/>
        <v>0</v>
      </c>
      <c r="C327" s="20"/>
      <c r="D327" s="20"/>
      <c r="E327" s="24"/>
    </row>
    <row r="328" spans="1:5" hidden="1">
      <c r="A328" s="23" t="s">
        <v>193</v>
      </c>
      <c r="B328" s="20">
        <f t="shared" ref="B328:B391" si="5">SUM(C328:E328)</f>
        <v>0</v>
      </c>
      <c r="C328" s="20"/>
      <c r="D328" s="20"/>
      <c r="E328" s="24"/>
    </row>
    <row r="329" spans="1:5" s="16" customFormat="1" hidden="1">
      <c r="A329" s="30" t="s">
        <v>194</v>
      </c>
      <c r="B329" s="31">
        <f t="shared" si="5"/>
        <v>0</v>
      </c>
      <c r="C329" s="31">
        <f>SUM(C330:C334)</f>
        <v>0</v>
      </c>
      <c r="D329" s="31">
        <f>SUM(D330:D334)</f>
        <v>0</v>
      </c>
      <c r="E329" s="31">
        <f>SUM(E330:E334)</f>
        <v>0</v>
      </c>
    </row>
    <row r="330" spans="1:5" hidden="1">
      <c r="A330" s="23" t="s">
        <v>8</v>
      </c>
      <c r="B330" s="20">
        <f t="shared" si="5"/>
        <v>0</v>
      </c>
      <c r="C330" s="20"/>
      <c r="D330" s="20"/>
      <c r="E330" s="24"/>
    </row>
    <row r="331" spans="1:5" hidden="1">
      <c r="A331" s="25" t="s">
        <v>9</v>
      </c>
      <c r="B331" s="20">
        <f t="shared" si="5"/>
        <v>0</v>
      </c>
      <c r="C331" s="20"/>
      <c r="D331" s="20"/>
      <c r="E331" s="24"/>
    </row>
    <row r="332" spans="1:5" hidden="1">
      <c r="A332" s="23" t="s">
        <v>49</v>
      </c>
      <c r="B332" s="20">
        <f t="shared" si="5"/>
        <v>0</v>
      </c>
      <c r="C332" s="20"/>
      <c r="D332" s="20"/>
      <c r="E332" s="24"/>
    </row>
    <row r="333" spans="1:5" hidden="1">
      <c r="A333" s="25" t="s">
        <v>195</v>
      </c>
      <c r="B333" s="20">
        <f t="shared" si="5"/>
        <v>0</v>
      </c>
      <c r="C333" s="20"/>
      <c r="D333" s="20"/>
      <c r="E333" s="24"/>
    </row>
    <row r="334" spans="1:5" hidden="1">
      <c r="A334" s="23" t="s">
        <v>196</v>
      </c>
      <c r="B334" s="20">
        <f t="shared" si="5"/>
        <v>0</v>
      </c>
      <c r="C334" s="20"/>
      <c r="D334" s="20"/>
      <c r="E334" s="24"/>
    </row>
    <row r="335" spans="1:5" s="16" customFormat="1" hidden="1">
      <c r="A335" s="30" t="s">
        <v>197</v>
      </c>
      <c r="B335" s="31">
        <f t="shared" si="5"/>
        <v>0</v>
      </c>
      <c r="C335" s="31">
        <f>SUM(C336:C337)</f>
        <v>0</v>
      </c>
      <c r="D335" s="31">
        <f>SUM(D336:D337)</f>
        <v>0</v>
      </c>
      <c r="E335" s="31">
        <f>SUM(E336:E337)</f>
        <v>0</v>
      </c>
    </row>
    <row r="336" spans="1:5" hidden="1">
      <c r="A336" s="23" t="s">
        <v>198</v>
      </c>
      <c r="B336" s="20">
        <f t="shared" si="5"/>
        <v>0</v>
      </c>
      <c r="C336" s="20"/>
      <c r="D336" s="20"/>
      <c r="E336" s="24"/>
    </row>
    <row r="337" spans="1:5" hidden="1">
      <c r="A337" s="23" t="s">
        <v>199</v>
      </c>
      <c r="B337" s="20">
        <f t="shared" si="5"/>
        <v>0</v>
      </c>
      <c r="C337" s="20"/>
      <c r="D337" s="20"/>
      <c r="E337" s="24"/>
    </row>
    <row r="338" spans="1:5" s="16" customFormat="1">
      <c r="A338" s="13" t="s">
        <v>200</v>
      </c>
      <c r="B338" s="13">
        <f t="shared" si="5"/>
        <v>15974</v>
      </c>
      <c r="C338" s="18">
        <f>+C339+C344+C351+C357+C363+C367+C371+C375+C381+C388</f>
        <v>15860</v>
      </c>
      <c r="D338" s="13">
        <f>+D339+D344+D351+D357+D363+D367+D371+D375+D381+D388</f>
        <v>0</v>
      </c>
      <c r="E338" s="15">
        <f>+E339+E344+E351+E357+E363+E367+E371+E375+E381+E388</f>
        <v>114</v>
      </c>
    </row>
    <row r="339" spans="1:5" s="16" customFormat="1">
      <c r="A339" s="29" t="s">
        <v>201</v>
      </c>
      <c r="B339" s="13">
        <f t="shared" si="5"/>
        <v>768</v>
      </c>
      <c r="C339" s="18">
        <f>SUM(C340:C343)</f>
        <v>768</v>
      </c>
      <c r="D339" s="13">
        <f>SUM(D340:D343)</f>
        <v>0</v>
      </c>
      <c r="E339" s="15">
        <f>SUM(E340:E343)</f>
        <v>0</v>
      </c>
    </row>
    <row r="340" spans="1:5">
      <c r="A340" s="19" t="s">
        <v>8</v>
      </c>
      <c r="B340" s="28">
        <f t="shared" si="5"/>
        <v>768</v>
      </c>
      <c r="C340" s="50">
        <v>768</v>
      </c>
      <c r="D340" s="28"/>
      <c r="E340" s="22"/>
    </row>
    <row r="341" spans="1:5" hidden="1">
      <c r="A341" s="23" t="s">
        <v>9</v>
      </c>
      <c r="B341" s="28">
        <f t="shared" si="5"/>
        <v>0</v>
      </c>
      <c r="C341" s="28"/>
      <c r="D341" s="28"/>
      <c r="E341" s="24"/>
    </row>
    <row r="342" spans="1:5" hidden="1">
      <c r="A342" s="23" t="s">
        <v>10</v>
      </c>
      <c r="B342" s="28">
        <f t="shared" si="5"/>
        <v>0</v>
      </c>
      <c r="C342" s="28"/>
      <c r="D342" s="28"/>
      <c r="E342" s="24"/>
    </row>
    <row r="343" spans="1:5" hidden="1">
      <c r="A343" s="32" t="s">
        <v>202</v>
      </c>
      <c r="B343" s="28">
        <f t="shared" si="5"/>
        <v>0</v>
      </c>
      <c r="C343" s="28"/>
      <c r="D343" s="28"/>
      <c r="E343" s="24"/>
    </row>
    <row r="344" spans="1:5" s="16" customFormat="1">
      <c r="A344" s="17" t="s">
        <v>203</v>
      </c>
      <c r="B344" s="13">
        <f t="shared" si="5"/>
        <v>7920</v>
      </c>
      <c r="C344" s="18">
        <f>SUM(C345:C350)</f>
        <v>7917</v>
      </c>
      <c r="D344" s="13">
        <f>SUM(D345:D350)</f>
        <v>0</v>
      </c>
      <c r="E344" s="15">
        <f>SUM(E345:E350)</f>
        <v>3</v>
      </c>
    </row>
    <row r="345" spans="1:5">
      <c r="A345" s="19" t="s">
        <v>204</v>
      </c>
      <c r="B345" s="20">
        <f t="shared" si="5"/>
        <v>579</v>
      </c>
      <c r="C345" s="21">
        <f>63+516</f>
        <v>579</v>
      </c>
      <c r="D345" s="20"/>
      <c r="E345" s="22"/>
    </row>
    <row r="346" spans="1:5" hidden="1">
      <c r="A346" s="23" t="s">
        <v>205</v>
      </c>
      <c r="B346" s="20">
        <f t="shared" si="5"/>
        <v>0</v>
      </c>
      <c r="C346" s="20"/>
      <c r="D346" s="20"/>
      <c r="E346" s="24"/>
    </row>
    <row r="347" spans="1:5" hidden="1">
      <c r="A347" s="25" t="s">
        <v>206</v>
      </c>
      <c r="B347" s="20">
        <f t="shared" si="5"/>
        <v>0</v>
      </c>
      <c r="C347" s="20"/>
      <c r="D347" s="20"/>
      <c r="E347" s="24"/>
    </row>
    <row r="348" spans="1:5">
      <c r="A348" s="27" t="s">
        <v>207</v>
      </c>
      <c r="B348" s="20">
        <f t="shared" si="5"/>
        <v>7341</v>
      </c>
      <c r="C348" s="21">
        <f>7338</f>
        <v>7338</v>
      </c>
      <c r="D348" s="20"/>
      <c r="E348" s="22">
        <v>3</v>
      </c>
    </row>
    <row r="349" spans="1:5" hidden="1">
      <c r="A349" s="25" t="s">
        <v>208</v>
      </c>
      <c r="B349" s="20">
        <f t="shared" si="5"/>
        <v>0</v>
      </c>
      <c r="C349" s="20"/>
      <c r="D349" s="20"/>
      <c r="E349" s="24"/>
    </row>
    <row r="350" spans="1:5" hidden="1">
      <c r="A350" s="23" t="s">
        <v>209</v>
      </c>
      <c r="B350" s="20">
        <f t="shared" si="5"/>
        <v>0</v>
      </c>
      <c r="C350" s="20"/>
      <c r="D350" s="20"/>
      <c r="E350" s="24"/>
    </row>
    <row r="351" spans="1:5" s="16" customFormat="1">
      <c r="A351" s="17" t="s">
        <v>210</v>
      </c>
      <c r="B351" s="13">
        <f t="shared" si="5"/>
        <v>3940</v>
      </c>
      <c r="C351" s="18">
        <f>SUM(C352:C356)</f>
        <v>3922</v>
      </c>
      <c r="D351" s="13">
        <f>SUM(D352:D356)</f>
        <v>0</v>
      </c>
      <c r="E351" s="15">
        <f>SUM(E352:E356)</f>
        <v>18</v>
      </c>
    </row>
    <row r="352" spans="1:5" hidden="1">
      <c r="A352" s="23" t="s">
        <v>211</v>
      </c>
      <c r="B352" s="20">
        <f t="shared" si="5"/>
        <v>0</v>
      </c>
      <c r="C352" s="20"/>
      <c r="D352" s="20"/>
      <c r="E352" s="24"/>
    </row>
    <row r="353" spans="1:5">
      <c r="A353" s="19" t="s">
        <v>212</v>
      </c>
      <c r="B353" s="20">
        <f t="shared" si="5"/>
        <v>1384</v>
      </c>
      <c r="C353" s="21">
        <v>1368</v>
      </c>
      <c r="D353" s="20"/>
      <c r="E353" s="22">
        <v>16</v>
      </c>
    </row>
    <row r="354" spans="1:5" hidden="1">
      <c r="A354" s="23" t="s">
        <v>213</v>
      </c>
      <c r="B354" s="20">
        <f t="shared" si="5"/>
        <v>0</v>
      </c>
      <c r="C354" s="20"/>
      <c r="D354" s="20"/>
      <c r="E354" s="24"/>
    </row>
    <row r="355" spans="1:5">
      <c r="A355" s="27" t="s">
        <v>214</v>
      </c>
      <c r="B355" s="20">
        <f t="shared" si="5"/>
        <v>1778</v>
      </c>
      <c r="C355" s="21">
        <v>1776</v>
      </c>
      <c r="D355" s="20"/>
      <c r="E355" s="22">
        <v>2</v>
      </c>
    </row>
    <row r="356" spans="1:5">
      <c r="A356" s="27" t="s">
        <v>215</v>
      </c>
      <c r="B356" s="20">
        <f t="shared" si="5"/>
        <v>778</v>
      </c>
      <c r="C356" s="21">
        <v>778</v>
      </c>
      <c r="D356" s="20"/>
      <c r="E356" s="22"/>
    </row>
    <row r="357" spans="1:5" s="16" customFormat="1" hidden="1">
      <c r="A357" s="45" t="s">
        <v>216</v>
      </c>
      <c r="B357" s="31">
        <f t="shared" si="5"/>
        <v>0</v>
      </c>
      <c r="C357" s="31">
        <f>SUM(C358:C362)</f>
        <v>0</v>
      </c>
      <c r="D357" s="31">
        <f>SUM(D358:D362)</f>
        <v>0</v>
      </c>
      <c r="E357" s="31">
        <f>SUM(E358:E362)</f>
        <v>0</v>
      </c>
    </row>
    <row r="358" spans="1:5" hidden="1">
      <c r="A358" s="23" t="s">
        <v>217</v>
      </c>
      <c r="B358" s="20">
        <f t="shared" si="5"/>
        <v>0</v>
      </c>
      <c r="C358" s="20"/>
      <c r="D358" s="20"/>
      <c r="E358" s="24"/>
    </row>
    <row r="359" spans="1:5" hidden="1">
      <c r="A359" s="23" t="s">
        <v>218</v>
      </c>
      <c r="B359" s="20">
        <f t="shared" si="5"/>
        <v>0</v>
      </c>
      <c r="C359" s="20"/>
      <c r="D359" s="20"/>
      <c r="E359" s="24"/>
    </row>
    <row r="360" spans="1:5" hidden="1">
      <c r="A360" s="23" t="s">
        <v>219</v>
      </c>
      <c r="B360" s="20">
        <f t="shared" si="5"/>
        <v>0</v>
      </c>
      <c r="C360" s="20"/>
      <c r="D360" s="20"/>
      <c r="E360" s="24"/>
    </row>
    <row r="361" spans="1:5" hidden="1">
      <c r="A361" s="25" t="s">
        <v>220</v>
      </c>
      <c r="B361" s="20">
        <f t="shared" si="5"/>
        <v>0</v>
      </c>
      <c r="C361" s="20"/>
      <c r="D361" s="20"/>
      <c r="E361" s="24"/>
    </row>
    <row r="362" spans="1:5" hidden="1">
      <c r="A362" s="25" t="s">
        <v>221</v>
      </c>
      <c r="B362" s="20">
        <f t="shared" si="5"/>
        <v>0</v>
      </c>
      <c r="C362" s="20"/>
      <c r="D362" s="20"/>
      <c r="E362" s="24"/>
    </row>
    <row r="363" spans="1:5" s="16" customFormat="1">
      <c r="A363" s="29" t="s">
        <v>222</v>
      </c>
      <c r="B363" s="13">
        <f t="shared" si="5"/>
        <v>210</v>
      </c>
      <c r="C363" s="18">
        <f>SUM(C364:C366)</f>
        <v>210</v>
      </c>
      <c r="D363" s="13">
        <f>SUM(D364:D366)</f>
        <v>0</v>
      </c>
      <c r="E363" s="15">
        <f>SUM(E364:E366)</f>
        <v>0</v>
      </c>
    </row>
    <row r="364" spans="1:5">
      <c r="A364" s="19" t="s">
        <v>223</v>
      </c>
      <c r="B364" s="20">
        <f t="shared" si="5"/>
        <v>210</v>
      </c>
      <c r="C364" s="21">
        <v>210</v>
      </c>
      <c r="D364" s="20"/>
      <c r="E364" s="22"/>
    </row>
    <row r="365" spans="1:5" hidden="1">
      <c r="A365" s="23" t="s">
        <v>224</v>
      </c>
      <c r="B365" s="20">
        <f t="shared" si="5"/>
        <v>0</v>
      </c>
      <c r="C365" s="20"/>
      <c r="D365" s="20"/>
      <c r="E365" s="24"/>
    </row>
    <row r="366" spans="1:5" hidden="1">
      <c r="A366" s="23" t="s">
        <v>225</v>
      </c>
      <c r="B366" s="20">
        <f t="shared" si="5"/>
        <v>0</v>
      </c>
      <c r="C366" s="20"/>
      <c r="D366" s="20"/>
      <c r="E366" s="24"/>
    </row>
    <row r="367" spans="1:5" s="16" customFormat="1" hidden="1">
      <c r="A367" s="33" t="s">
        <v>226</v>
      </c>
      <c r="B367" s="31">
        <f t="shared" si="5"/>
        <v>0</v>
      </c>
      <c r="C367" s="31">
        <f>SUM(C368:C370)</f>
        <v>0</v>
      </c>
      <c r="D367" s="31">
        <f>SUM(D368:D370)</f>
        <v>0</v>
      </c>
      <c r="E367" s="31">
        <f>SUM(E368:E370)</f>
        <v>0</v>
      </c>
    </row>
    <row r="368" spans="1:5" hidden="1">
      <c r="A368" s="25" t="s">
        <v>227</v>
      </c>
      <c r="B368" s="20">
        <f t="shared" si="5"/>
        <v>0</v>
      </c>
      <c r="C368" s="20"/>
      <c r="D368" s="20"/>
      <c r="E368" s="24"/>
    </row>
    <row r="369" spans="1:5" hidden="1">
      <c r="A369" s="25" t="s">
        <v>228</v>
      </c>
      <c r="B369" s="20">
        <f t="shared" si="5"/>
        <v>0</v>
      </c>
      <c r="C369" s="20"/>
      <c r="D369" s="20"/>
      <c r="E369" s="24"/>
    </row>
    <row r="370" spans="1:5" hidden="1">
      <c r="A370" s="26" t="s">
        <v>229</v>
      </c>
      <c r="B370" s="20">
        <f t="shared" si="5"/>
        <v>0</v>
      </c>
      <c r="C370" s="20"/>
      <c r="D370" s="20"/>
      <c r="E370" s="24"/>
    </row>
    <row r="371" spans="1:5" s="16" customFormat="1">
      <c r="A371" s="17" t="s">
        <v>230</v>
      </c>
      <c r="B371" s="13">
        <f t="shared" si="5"/>
        <v>928</v>
      </c>
      <c r="C371" s="18">
        <f>SUM(C372:C374)</f>
        <v>928</v>
      </c>
      <c r="D371" s="13">
        <f>SUM(D372:D374)</f>
        <v>0</v>
      </c>
      <c r="E371" s="15">
        <f>SUM(E372:E374)</f>
        <v>0</v>
      </c>
    </row>
    <row r="372" spans="1:5">
      <c r="A372" s="19" t="s">
        <v>231</v>
      </c>
      <c r="B372" s="20">
        <f t="shared" si="5"/>
        <v>928</v>
      </c>
      <c r="C372" s="21">
        <v>928</v>
      </c>
      <c r="D372" s="20"/>
      <c r="E372" s="22"/>
    </row>
    <row r="373" spans="1:5" hidden="1">
      <c r="A373" s="23" t="s">
        <v>232</v>
      </c>
      <c r="B373" s="20">
        <f t="shared" si="5"/>
        <v>0</v>
      </c>
      <c r="C373" s="20"/>
      <c r="D373" s="20"/>
      <c r="E373" s="24"/>
    </row>
    <row r="374" spans="1:5" hidden="1">
      <c r="A374" s="25" t="s">
        <v>233</v>
      </c>
      <c r="B374" s="20">
        <f t="shared" si="5"/>
        <v>0</v>
      </c>
      <c r="C374" s="20"/>
      <c r="D374" s="20"/>
      <c r="E374" s="24"/>
    </row>
    <row r="375" spans="1:5" s="16" customFormat="1">
      <c r="A375" s="29" t="s">
        <v>234</v>
      </c>
      <c r="B375" s="13">
        <f t="shared" si="5"/>
        <v>938</v>
      </c>
      <c r="C375" s="18">
        <f>SUM(C376:C380)</f>
        <v>845</v>
      </c>
      <c r="D375" s="13">
        <f>SUM(D376:D380)</f>
        <v>0</v>
      </c>
      <c r="E375" s="15">
        <f>SUM(E376:E380)</f>
        <v>93</v>
      </c>
    </row>
    <row r="376" spans="1:5" hidden="1">
      <c r="A376" s="25" t="s">
        <v>235</v>
      </c>
      <c r="B376" s="20">
        <f t="shared" si="5"/>
        <v>0</v>
      </c>
      <c r="C376" s="20"/>
      <c r="D376" s="20"/>
      <c r="E376" s="24"/>
    </row>
    <row r="377" spans="1:5">
      <c r="A377" s="19" t="s">
        <v>236</v>
      </c>
      <c r="B377" s="20">
        <f t="shared" si="5"/>
        <v>845</v>
      </c>
      <c r="C377" s="21">
        <v>845</v>
      </c>
      <c r="D377" s="20"/>
      <c r="E377" s="22"/>
    </row>
    <row r="378" spans="1:5">
      <c r="A378" s="19" t="s">
        <v>237</v>
      </c>
      <c r="B378" s="20">
        <f t="shared" si="5"/>
        <v>93</v>
      </c>
      <c r="C378" s="21"/>
      <c r="D378" s="20"/>
      <c r="E378" s="22">
        <v>93</v>
      </c>
    </row>
    <row r="379" spans="1:5" hidden="1">
      <c r="A379" s="23" t="s">
        <v>238</v>
      </c>
      <c r="B379" s="20">
        <f t="shared" si="5"/>
        <v>0</v>
      </c>
      <c r="C379" s="20"/>
      <c r="D379" s="20"/>
      <c r="E379" s="24"/>
    </row>
    <row r="380" spans="1:5" hidden="1">
      <c r="A380" s="23" t="s">
        <v>239</v>
      </c>
      <c r="B380" s="20">
        <f t="shared" si="5"/>
        <v>0</v>
      </c>
      <c r="C380" s="20"/>
      <c r="D380" s="20"/>
      <c r="E380" s="24"/>
    </row>
    <row r="381" spans="1:5" hidden="1">
      <c r="A381" s="51" t="s">
        <v>240</v>
      </c>
      <c r="B381" s="47">
        <f t="shared" si="5"/>
        <v>0</v>
      </c>
      <c r="C381" s="47">
        <f>SUM(C382:C387)</f>
        <v>0</v>
      </c>
      <c r="D381" s="47">
        <f>SUM(D382:D387)</f>
        <v>0</v>
      </c>
      <c r="E381" s="47">
        <f>SUM(E382:E387)</f>
        <v>0</v>
      </c>
    </row>
    <row r="382" spans="1:5" hidden="1">
      <c r="A382" s="25" t="s">
        <v>241</v>
      </c>
      <c r="B382" s="20">
        <f t="shared" si="5"/>
        <v>0</v>
      </c>
      <c r="C382" s="20"/>
      <c r="D382" s="20"/>
      <c r="E382" s="24"/>
    </row>
    <row r="383" spans="1:5" hidden="1">
      <c r="A383" s="25" t="s">
        <v>242</v>
      </c>
      <c r="B383" s="20">
        <f t="shared" si="5"/>
        <v>0</v>
      </c>
      <c r="C383" s="20"/>
      <c r="D383" s="20"/>
      <c r="E383" s="24"/>
    </row>
    <row r="384" spans="1:5" hidden="1">
      <c r="A384" s="25" t="s">
        <v>243</v>
      </c>
      <c r="B384" s="20">
        <f t="shared" si="5"/>
        <v>0</v>
      </c>
      <c r="C384" s="20"/>
      <c r="D384" s="20"/>
      <c r="E384" s="24"/>
    </row>
    <row r="385" spans="1:5" hidden="1">
      <c r="A385" s="26" t="s">
        <v>244</v>
      </c>
      <c r="B385" s="20">
        <f t="shared" si="5"/>
        <v>0</v>
      </c>
      <c r="C385" s="20"/>
      <c r="D385" s="20"/>
      <c r="E385" s="24"/>
    </row>
    <row r="386" spans="1:5" hidden="1">
      <c r="A386" s="23" t="s">
        <v>245</v>
      </c>
      <c r="B386" s="20">
        <f t="shared" si="5"/>
        <v>0</v>
      </c>
      <c r="C386" s="20"/>
      <c r="D386" s="20"/>
      <c r="E386" s="24"/>
    </row>
    <row r="387" spans="1:5" hidden="1">
      <c r="A387" s="23" t="s">
        <v>246</v>
      </c>
      <c r="B387" s="20">
        <f t="shared" si="5"/>
        <v>0</v>
      </c>
      <c r="C387" s="20"/>
      <c r="D387" s="20"/>
      <c r="E387" s="24"/>
    </row>
    <row r="388" spans="1:5">
      <c r="A388" s="19" t="s">
        <v>247</v>
      </c>
      <c r="B388" s="52">
        <f t="shared" si="5"/>
        <v>1270</v>
      </c>
      <c r="C388" s="53">
        <f>1250+20</f>
        <v>1270</v>
      </c>
      <c r="D388" s="52"/>
      <c r="E388" s="22"/>
    </row>
    <row r="389" spans="1:5" s="16" customFormat="1">
      <c r="A389" s="13" t="s">
        <v>248</v>
      </c>
      <c r="B389" s="13">
        <f t="shared" si="5"/>
        <v>2733</v>
      </c>
      <c r="C389" s="18">
        <f>+C390+C395+C404+C410+C415+C420+C425+C432+C436+C440</f>
        <v>2663</v>
      </c>
      <c r="D389" s="13">
        <f>+D390+D395+D404+D410+D415+D420+D425+D432+D436+D440</f>
        <v>0</v>
      </c>
      <c r="E389" s="15">
        <f>+E390+E395+E404+E410+E415+E420+E425+E432+E436+E440</f>
        <v>70</v>
      </c>
    </row>
    <row r="390" spans="1:5" s="16" customFormat="1">
      <c r="A390" s="29" t="s">
        <v>249</v>
      </c>
      <c r="B390" s="13">
        <f t="shared" si="5"/>
        <v>334</v>
      </c>
      <c r="C390" s="18">
        <f>SUM(C391:C394)</f>
        <v>334</v>
      </c>
      <c r="D390" s="13">
        <f>SUM(D391:D394)</f>
        <v>0</v>
      </c>
      <c r="E390" s="15">
        <f>SUM(E391:E394)</f>
        <v>0</v>
      </c>
    </row>
    <row r="391" spans="1:5">
      <c r="A391" s="19" t="s">
        <v>8</v>
      </c>
      <c r="B391" s="20">
        <f t="shared" si="5"/>
        <v>334</v>
      </c>
      <c r="C391" s="21">
        <v>334</v>
      </c>
      <c r="D391" s="20"/>
      <c r="E391" s="22"/>
    </row>
    <row r="392" spans="1:5" hidden="1">
      <c r="A392" s="23" t="s">
        <v>9</v>
      </c>
      <c r="B392" s="20">
        <f t="shared" ref="B392:B455" si="6">SUM(C392:E392)</f>
        <v>0</v>
      </c>
      <c r="C392" s="20"/>
      <c r="D392" s="20"/>
      <c r="E392" s="24"/>
    </row>
    <row r="393" spans="1:5" hidden="1">
      <c r="A393" s="23" t="s">
        <v>10</v>
      </c>
      <c r="B393" s="20">
        <f t="shared" si="6"/>
        <v>0</v>
      </c>
      <c r="C393" s="20"/>
      <c r="D393" s="20"/>
      <c r="E393" s="24"/>
    </row>
    <row r="394" spans="1:5" hidden="1">
      <c r="A394" s="25" t="s">
        <v>250</v>
      </c>
      <c r="B394" s="20">
        <f t="shared" si="6"/>
        <v>0</v>
      </c>
      <c r="C394" s="20"/>
      <c r="D394" s="20"/>
      <c r="E394" s="24"/>
    </row>
    <row r="395" spans="1:5" s="16" customFormat="1" hidden="1">
      <c r="A395" s="30" t="s">
        <v>251</v>
      </c>
      <c r="B395" s="31">
        <f t="shared" si="6"/>
        <v>0</v>
      </c>
      <c r="C395" s="31">
        <f>SUM(C396:C403)</f>
        <v>0</v>
      </c>
      <c r="D395" s="31">
        <f>SUM(D396:D403)</f>
        <v>0</v>
      </c>
      <c r="E395" s="31">
        <f>SUM(E396:E403)</f>
        <v>0</v>
      </c>
    </row>
    <row r="396" spans="1:5" hidden="1">
      <c r="A396" s="23" t="s">
        <v>252</v>
      </c>
      <c r="B396" s="20">
        <f t="shared" si="6"/>
        <v>0</v>
      </c>
      <c r="C396" s="20"/>
      <c r="D396" s="20"/>
      <c r="E396" s="24"/>
    </row>
    <row r="397" spans="1:5" hidden="1">
      <c r="A397" s="26" t="s">
        <v>253</v>
      </c>
      <c r="B397" s="20">
        <f t="shared" si="6"/>
        <v>0</v>
      </c>
      <c r="C397" s="20"/>
      <c r="D397" s="20"/>
      <c r="E397" s="24"/>
    </row>
    <row r="398" spans="1:5" hidden="1">
      <c r="A398" s="23" t="s">
        <v>254</v>
      </c>
      <c r="B398" s="20">
        <f t="shared" si="6"/>
        <v>0</v>
      </c>
      <c r="C398" s="20"/>
      <c r="D398" s="20"/>
      <c r="E398" s="24"/>
    </row>
    <row r="399" spans="1:5" hidden="1">
      <c r="A399" s="23" t="s">
        <v>255</v>
      </c>
      <c r="B399" s="20">
        <f t="shared" si="6"/>
        <v>0</v>
      </c>
      <c r="C399" s="20"/>
      <c r="D399" s="20"/>
      <c r="E399" s="24"/>
    </row>
    <row r="400" spans="1:5" hidden="1">
      <c r="A400" s="23" t="s">
        <v>256</v>
      </c>
      <c r="B400" s="20">
        <f t="shared" si="6"/>
        <v>0</v>
      </c>
      <c r="C400" s="20"/>
      <c r="D400" s="20"/>
      <c r="E400" s="24"/>
    </row>
    <row r="401" spans="1:5" hidden="1">
      <c r="A401" s="25" t="s">
        <v>257</v>
      </c>
      <c r="B401" s="20">
        <f t="shared" si="6"/>
        <v>0</v>
      </c>
      <c r="C401" s="20"/>
      <c r="D401" s="20"/>
      <c r="E401" s="24"/>
    </row>
    <row r="402" spans="1:5" hidden="1">
      <c r="A402" s="25" t="s">
        <v>258</v>
      </c>
      <c r="B402" s="20">
        <f t="shared" si="6"/>
        <v>0</v>
      </c>
      <c r="C402" s="20"/>
      <c r="D402" s="20"/>
      <c r="E402" s="24"/>
    </row>
    <row r="403" spans="1:5" hidden="1">
      <c r="A403" s="25" t="s">
        <v>259</v>
      </c>
      <c r="B403" s="20">
        <f t="shared" si="6"/>
        <v>0</v>
      </c>
      <c r="C403" s="20"/>
      <c r="D403" s="20"/>
      <c r="E403" s="24"/>
    </row>
    <row r="404" spans="1:5" s="16" customFormat="1">
      <c r="A404" s="29" t="s">
        <v>260</v>
      </c>
      <c r="B404" s="13">
        <f t="shared" si="6"/>
        <v>2070</v>
      </c>
      <c r="C404" s="18">
        <f>SUM(C405:C409)</f>
        <v>2070</v>
      </c>
      <c r="D404" s="13">
        <f>SUM(D405:D409)</f>
        <v>0</v>
      </c>
      <c r="E404" s="15">
        <f>SUM(E405:E409)</f>
        <v>0</v>
      </c>
    </row>
    <row r="405" spans="1:5">
      <c r="A405" s="19" t="s">
        <v>252</v>
      </c>
      <c r="B405" s="20">
        <f t="shared" si="6"/>
        <v>2070</v>
      </c>
      <c r="C405" s="21">
        <v>2070</v>
      </c>
      <c r="D405" s="20"/>
      <c r="E405" s="22"/>
    </row>
    <row r="406" spans="1:5" hidden="1">
      <c r="A406" s="23" t="s">
        <v>261</v>
      </c>
      <c r="B406" s="20">
        <f t="shared" si="6"/>
        <v>0</v>
      </c>
      <c r="C406" s="20"/>
      <c r="D406" s="20"/>
      <c r="E406" s="24"/>
    </row>
    <row r="407" spans="1:5" hidden="1">
      <c r="A407" s="23" t="s">
        <v>262</v>
      </c>
      <c r="B407" s="20">
        <f t="shared" si="6"/>
        <v>0</v>
      </c>
      <c r="C407" s="20"/>
      <c r="D407" s="20"/>
      <c r="E407" s="24"/>
    </row>
    <row r="408" spans="1:5" hidden="1">
      <c r="A408" s="25" t="s">
        <v>263</v>
      </c>
      <c r="B408" s="20">
        <f t="shared" si="6"/>
        <v>0</v>
      </c>
      <c r="C408" s="20"/>
      <c r="D408" s="20"/>
      <c r="E408" s="24"/>
    </row>
    <row r="409" spans="1:5" hidden="1">
      <c r="A409" s="25" t="s">
        <v>264</v>
      </c>
      <c r="B409" s="20">
        <f t="shared" si="6"/>
        <v>0</v>
      </c>
      <c r="C409" s="20"/>
      <c r="D409" s="20"/>
      <c r="E409" s="24"/>
    </row>
    <row r="410" spans="1:5" s="16" customFormat="1" hidden="1">
      <c r="A410" s="33" t="s">
        <v>265</v>
      </c>
      <c r="B410" s="31">
        <f t="shared" si="6"/>
        <v>0</v>
      </c>
      <c r="C410" s="31">
        <f>SUM(C411:C414)</f>
        <v>0</v>
      </c>
      <c r="D410" s="31">
        <f>SUM(D411:D414)</f>
        <v>0</v>
      </c>
      <c r="E410" s="31">
        <f>SUM(E411:E414)</f>
        <v>0</v>
      </c>
    </row>
    <row r="411" spans="1:5" hidden="1">
      <c r="A411" s="26" t="s">
        <v>252</v>
      </c>
      <c r="B411" s="20">
        <f t="shared" si="6"/>
        <v>0</v>
      </c>
      <c r="C411" s="20"/>
      <c r="D411" s="20"/>
      <c r="E411" s="24"/>
    </row>
    <row r="412" spans="1:5" hidden="1">
      <c r="A412" s="23" t="s">
        <v>266</v>
      </c>
      <c r="B412" s="20">
        <f t="shared" si="6"/>
        <v>0</v>
      </c>
      <c r="C412" s="20"/>
      <c r="D412" s="20"/>
      <c r="E412" s="24"/>
    </row>
    <row r="413" spans="1:5" hidden="1">
      <c r="A413" s="23" t="s">
        <v>267</v>
      </c>
      <c r="B413" s="20">
        <f t="shared" si="6"/>
        <v>0</v>
      </c>
      <c r="C413" s="20"/>
      <c r="D413" s="20"/>
      <c r="E413" s="24"/>
    </row>
    <row r="414" spans="1:5" hidden="1">
      <c r="A414" s="25" t="s">
        <v>268</v>
      </c>
      <c r="B414" s="20">
        <f t="shared" si="6"/>
        <v>0</v>
      </c>
      <c r="C414" s="20"/>
      <c r="D414" s="20"/>
      <c r="E414" s="24"/>
    </row>
    <row r="415" spans="1:5" s="16" customFormat="1">
      <c r="A415" s="29" t="s">
        <v>269</v>
      </c>
      <c r="B415" s="13">
        <f t="shared" si="6"/>
        <v>32</v>
      </c>
      <c r="C415" s="18">
        <f>SUM(C416:C419)</f>
        <v>0</v>
      </c>
      <c r="D415" s="13">
        <f>SUM(D416:D419)</f>
        <v>0</v>
      </c>
      <c r="E415" s="15">
        <f>SUM(E416:E419)</f>
        <v>32</v>
      </c>
    </row>
    <row r="416" spans="1:5" hidden="1">
      <c r="A416" s="25" t="s">
        <v>252</v>
      </c>
      <c r="B416" s="20">
        <f t="shared" si="6"/>
        <v>0</v>
      </c>
      <c r="C416" s="20"/>
      <c r="D416" s="20"/>
      <c r="E416" s="24"/>
    </row>
    <row r="417" spans="1:5" hidden="1">
      <c r="A417" s="23" t="s">
        <v>270</v>
      </c>
      <c r="B417" s="20">
        <f t="shared" si="6"/>
        <v>0</v>
      </c>
      <c r="C417" s="20"/>
      <c r="D417" s="20"/>
      <c r="E417" s="24"/>
    </row>
    <row r="418" spans="1:5">
      <c r="A418" s="19" t="s">
        <v>271</v>
      </c>
      <c r="B418" s="20">
        <f t="shared" si="6"/>
        <v>32</v>
      </c>
      <c r="C418" s="21"/>
      <c r="D418" s="20"/>
      <c r="E418" s="22">
        <v>32</v>
      </c>
    </row>
    <row r="419" spans="1:5" hidden="1">
      <c r="A419" s="23" t="s">
        <v>272</v>
      </c>
      <c r="B419" s="20">
        <f t="shared" si="6"/>
        <v>0</v>
      </c>
      <c r="C419" s="20"/>
      <c r="D419" s="20"/>
      <c r="E419" s="24"/>
    </row>
    <row r="420" spans="1:5" s="16" customFormat="1" hidden="1">
      <c r="A420" s="33" t="s">
        <v>273</v>
      </c>
      <c r="B420" s="31">
        <f t="shared" si="6"/>
        <v>0</v>
      </c>
      <c r="C420" s="31">
        <f>SUM(C421:C424)</f>
        <v>0</v>
      </c>
      <c r="D420" s="31">
        <f>SUM(D421:D424)</f>
        <v>0</v>
      </c>
      <c r="E420" s="31">
        <f>SUM(E421:E424)</f>
        <v>0</v>
      </c>
    </row>
    <row r="421" spans="1:5" hidden="1">
      <c r="A421" s="25" t="s">
        <v>274</v>
      </c>
      <c r="B421" s="20">
        <f t="shared" si="6"/>
        <v>0</v>
      </c>
      <c r="C421" s="20"/>
      <c r="D421" s="20"/>
      <c r="E421" s="24"/>
    </row>
    <row r="422" spans="1:5" hidden="1">
      <c r="A422" s="25" t="s">
        <v>275</v>
      </c>
      <c r="B422" s="20">
        <f t="shared" si="6"/>
        <v>0</v>
      </c>
      <c r="C422" s="20"/>
      <c r="D422" s="20"/>
      <c r="E422" s="24"/>
    </row>
    <row r="423" spans="1:5" hidden="1">
      <c r="A423" s="25" t="s">
        <v>276</v>
      </c>
      <c r="B423" s="20">
        <f t="shared" si="6"/>
        <v>0</v>
      </c>
      <c r="C423" s="20"/>
      <c r="D423" s="20"/>
      <c r="E423" s="24"/>
    </row>
    <row r="424" spans="1:5" hidden="1">
      <c r="A424" s="25" t="s">
        <v>277</v>
      </c>
      <c r="B424" s="20">
        <f t="shared" si="6"/>
        <v>0</v>
      </c>
      <c r="C424" s="20"/>
      <c r="D424" s="20"/>
      <c r="E424" s="24"/>
    </row>
    <row r="425" spans="1:5" s="16" customFormat="1">
      <c r="A425" s="17" t="s">
        <v>278</v>
      </c>
      <c r="B425" s="13">
        <f t="shared" si="6"/>
        <v>259</v>
      </c>
      <c r="C425" s="18">
        <f>SUM(C426:C431)</f>
        <v>259</v>
      </c>
      <c r="D425" s="13">
        <f>SUM(D426:D431)</f>
        <v>0</v>
      </c>
      <c r="E425" s="15">
        <f>SUM(E426:E431)</f>
        <v>0</v>
      </c>
    </row>
    <row r="426" spans="1:5">
      <c r="A426" s="19" t="s">
        <v>252</v>
      </c>
      <c r="B426" s="20">
        <f t="shared" si="6"/>
        <v>259</v>
      </c>
      <c r="C426" s="21">
        <v>259</v>
      </c>
      <c r="D426" s="20"/>
      <c r="E426" s="22"/>
    </row>
    <row r="427" spans="1:5" hidden="1">
      <c r="A427" s="25" t="s">
        <v>279</v>
      </c>
      <c r="B427" s="20">
        <f t="shared" si="6"/>
        <v>0</v>
      </c>
      <c r="C427" s="20"/>
      <c r="D427" s="20"/>
      <c r="E427" s="24"/>
    </row>
    <row r="428" spans="1:5" hidden="1">
      <c r="A428" s="25" t="s">
        <v>280</v>
      </c>
      <c r="B428" s="20">
        <f t="shared" si="6"/>
        <v>0</v>
      </c>
      <c r="C428" s="20"/>
      <c r="D428" s="20"/>
      <c r="E428" s="24"/>
    </row>
    <row r="429" spans="1:5" hidden="1">
      <c r="A429" s="25" t="s">
        <v>281</v>
      </c>
      <c r="B429" s="20">
        <f t="shared" si="6"/>
        <v>0</v>
      </c>
      <c r="C429" s="20"/>
      <c r="D429" s="20"/>
      <c r="E429" s="24"/>
    </row>
    <row r="430" spans="1:5" hidden="1">
      <c r="A430" s="23" t="s">
        <v>282</v>
      </c>
      <c r="B430" s="20">
        <f t="shared" si="6"/>
        <v>0</v>
      </c>
      <c r="C430" s="20"/>
      <c r="D430" s="20"/>
      <c r="E430" s="24"/>
    </row>
    <row r="431" spans="1:5" hidden="1">
      <c r="A431" s="23" t="s">
        <v>283</v>
      </c>
      <c r="B431" s="20">
        <f t="shared" si="6"/>
        <v>0</v>
      </c>
      <c r="C431" s="20"/>
      <c r="D431" s="20"/>
      <c r="E431" s="24"/>
    </row>
    <row r="432" spans="1:5" s="16" customFormat="1" hidden="1">
      <c r="A432" s="30" t="s">
        <v>284</v>
      </c>
      <c r="B432" s="31">
        <f t="shared" si="6"/>
        <v>0</v>
      </c>
      <c r="C432" s="31">
        <f>SUM(C433:C435)</f>
        <v>0</v>
      </c>
      <c r="D432" s="31">
        <f>SUM(D433:D435)</f>
        <v>0</v>
      </c>
      <c r="E432" s="31">
        <f>SUM(E433:E435)</f>
        <v>0</v>
      </c>
    </row>
    <row r="433" spans="1:5" hidden="1">
      <c r="A433" s="25" t="s">
        <v>285</v>
      </c>
      <c r="B433" s="20">
        <f t="shared" si="6"/>
        <v>0</v>
      </c>
      <c r="C433" s="20"/>
      <c r="D433" s="20"/>
      <c r="E433" s="24"/>
    </row>
    <row r="434" spans="1:5" hidden="1">
      <c r="A434" s="25" t="s">
        <v>286</v>
      </c>
      <c r="B434" s="20">
        <f t="shared" si="6"/>
        <v>0</v>
      </c>
      <c r="C434" s="20"/>
      <c r="D434" s="20"/>
      <c r="E434" s="24"/>
    </row>
    <row r="435" spans="1:5" hidden="1">
      <c r="A435" s="25" t="s">
        <v>287</v>
      </c>
      <c r="B435" s="20">
        <f t="shared" si="6"/>
        <v>0</v>
      </c>
      <c r="C435" s="20"/>
      <c r="D435" s="20"/>
      <c r="E435" s="24"/>
    </row>
    <row r="436" spans="1:5" s="16" customFormat="1">
      <c r="A436" s="13" t="s">
        <v>288</v>
      </c>
      <c r="B436" s="13">
        <f t="shared" si="6"/>
        <v>38</v>
      </c>
      <c r="C436" s="18">
        <f>SUM(C437:C439)</f>
        <v>0</v>
      </c>
      <c r="D436" s="13">
        <f>SUM(D437:D439)</f>
        <v>0</v>
      </c>
      <c r="E436" s="15">
        <f>SUM(E437:E439)</f>
        <v>38</v>
      </c>
    </row>
    <row r="437" spans="1:5">
      <c r="A437" s="27" t="s">
        <v>289</v>
      </c>
      <c r="B437" s="20">
        <f t="shared" si="6"/>
        <v>38</v>
      </c>
      <c r="C437" s="21"/>
      <c r="D437" s="20"/>
      <c r="E437" s="22">
        <v>38</v>
      </c>
    </row>
    <row r="438" spans="1:5" hidden="1">
      <c r="A438" s="25" t="s">
        <v>290</v>
      </c>
      <c r="B438" s="20">
        <f t="shared" si="6"/>
        <v>0</v>
      </c>
      <c r="C438" s="20"/>
      <c r="D438" s="20"/>
      <c r="E438" s="24"/>
    </row>
    <row r="439" spans="1:5" hidden="1">
      <c r="A439" s="25" t="s">
        <v>291</v>
      </c>
      <c r="B439" s="20">
        <f t="shared" si="6"/>
        <v>0</v>
      </c>
      <c r="C439" s="20"/>
      <c r="D439" s="20"/>
      <c r="E439" s="24"/>
    </row>
    <row r="440" spans="1:5" s="16" customFormat="1" hidden="1">
      <c r="A440" s="30" t="s">
        <v>292</v>
      </c>
      <c r="B440" s="31">
        <f t="shared" si="6"/>
        <v>0</v>
      </c>
      <c r="C440" s="31">
        <f>SUM(C441:C444)</f>
        <v>0</v>
      </c>
      <c r="D440" s="31">
        <f>SUM(D441:D444)</f>
        <v>0</v>
      </c>
      <c r="E440" s="31">
        <f>SUM(E441:E444)</f>
        <v>0</v>
      </c>
    </row>
    <row r="441" spans="1:5" hidden="1">
      <c r="A441" s="23" t="s">
        <v>293</v>
      </c>
      <c r="B441" s="20">
        <f t="shared" si="6"/>
        <v>0</v>
      </c>
      <c r="C441" s="20"/>
      <c r="D441" s="20"/>
      <c r="E441" s="24"/>
    </row>
    <row r="442" spans="1:5" hidden="1">
      <c r="A442" s="25" t="s">
        <v>294</v>
      </c>
      <c r="B442" s="20">
        <f t="shared" si="6"/>
        <v>0</v>
      </c>
      <c r="C442" s="20"/>
      <c r="D442" s="20"/>
      <c r="E442" s="24"/>
    </row>
    <row r="443" spans="1:5" hidden="1">
      <c r="A443" s="25" t="s">
        <v>295</v>
      </c>
      <c r="B443" s="20">
        <f t="shared" si="6"/>
        <v>0</v>
      </c>
      <c r="C443" s="20"/>
      <c r="D443" s="20"/>
      <c r="E443" s="24"/>
    </row>
    <row r="444" spans="1:5" hidden="1">
      <c r="A444" s="25" t="s">
        <v>296</v>
      </c>
      <c r="B444" s="20">
        <f t="shared" si="6"/>
        <v>0</v>
      </c>
      <c r="C444" s="20"/>
      <c r="D444" s="20"/>
      <c r="E444" s="24"/>
    </row>
    <row r="445" spans="1:5" s="16" customFormat="1">
      <c r="A445" s="13" t="s">
        <v>297</v>
      </c>
      <c r="B445" s="13">
        <f t="shared" si="6"/>
        <v>8388</v>
      </c>
      <c r="C445" s="18">
        <f>+C446+C462+C470+C481+C490+C498</f>
        <v>7298</v>
      </c>
      <c r="D445" s="13">
        <f>+D446+D462+D470+D481+D490+D498</f>
        <v>0</v>
      </c>
      <c r="E445" s="15">
        <f>+E446+E462+E470+E481+E490+E498</f>
        <v>1090</v>
      </c>
    </row>
    <row r="446" spans="1:5" s="16" customFormat="1">
      <c r="A446" s="13" t="s">
        <v>298</v>
      </c>
      <c r="B446" s="13">
        <f t="shared" si="6"/>
        <v>6497</v>
      </c>
      <c r="C446" s="18">
        <f>SUM(C447:C461)</f>
        <v>5466</v>
      </c>
      <c r="D446" s="13">
        <f>SUM(D447:D461)</f>
        <v>0</v>
      </c>
      <c r="E446" s="15">
        <f>SUM(E447:E461)</f>
        <v>1031</v>
      </c>
    </row>
    <row r="447" spans="1:5">
      <c r="A447" s="20" t="s">
        <v>8</v>
      </c>
      <c r="B447" s="20">
        <f t="shared" si="6"/>
        <v>882</v>
      </c>
      <c r="C447" s="21">
        <v>882</v>
      </c>
      <c r="D447" s="20"/>
      <c r="E447" s="22"/>
    </row>
    <row r="448" spans="1:5" hidden="1">
      <c r="A448" s="26" t="s">
        <v>9</v>
      </c>
      <c r="B448" s="20">
        <f t="shared" si="6"/>
        <v>0</v>
      </c>
      <c r="C448" s="20"/>
      <c r="D448" s="20"/>
      <c r="E448" s="24"/>
    </row>
    <row r="449" spans="1:5" hidden="1">
      <c r="A449" s="26" t="s">
        <v>10</v>
      </c>
      <c r="B449" s="20">
        <f t="shared" si="6"/>
        <v>0</v>
      </c>
      <c r="C449" s="20"/>
      <c r="D449" s="20"/>
      <c r="E449" s="24"/>
    </row>
    <row r="450" spans="1:5" hidden="1">
      <c r="A450" s="26" t="s">
        <v>299</v>
      </c>
      <c r="B450" s="20">
        <f t="shared" si="6"/>
        <v>0</v>
      </c>
      <c r="C450" s="20"/>
      <c r="D450" s="20"/>
      <c r="E450" s="24"/>
    </row>
    <row r="451" spans="1:5" hidden="1">
      <c r="A451" s="26" t="s">
        <v>300</v>
      </c>
      <c r="B451" s="20">
        <f t="shared" si="6"/>
        <v>0</v>
      </c>
      <c r="C451" s="20"/>
      <c r="D451" s="20"/>
      <c r="E451" s="24"/>
    </row>
    <row r="452" spans="1:5" hidden="1">
      <c r="A452" s="26" t="s">
        <v>301</v>
      </c>
      <c r="B452" s="20">
        <f t="shared" si="6"/>
        <v>0</v>
      </c>
      <c r="C452" s="20"/>
      <c r="D452" s="20"/>
      <c r="E452" s="24"/>
    </row>
    <row r="453" spans="1:5">
      <c r="A453" s="20" t="s">
        <v>302</v>
      </c>
      <c r="B453" s="20">
        <f t="shared" si="6"/>
        <v>4</v>
      </c>
      <c r="C453" s="21">
        <v>4</v>
      </c>
      <c r="D453" s="20"/>
      <c r="E453" s="22"/>
    </row>
    <row r="454" spans="1:5" hidden="1">
      <c r="A454" s="26" t="s">
        <v>303</v>
      </c>
      <c r="B454" s="20">
        <f t="shared" si="6"/>
        <v>0</v>
      </c>
      <c r="C454" s="20"/>
      <c r="D454" s="20"/>
      <c r="E454" s="24"/>
    </row>
    <row r="455" spans="1:5">
      <c r="A455" s="20" t="s">
        <v>304</v>
      </c>
      <c r="B455" s="20">
        <f t="shared" si="6"/>
        <v>435</v>
      </c>
      <c r="C455" s="21">
        <v>435</v>
      </c>
      <c r="D455" s="20"/>
      <c r="E455" s="22"/>
    </row>
    <row r="456" spans="1:5" hidden="1">
      <c r="A456" s="26" t="s">
        <v>305</v>
      </c>
      <c r="B456" s="20">
        <f t="shared" ref="B456:B519" si="7">SUM(C456:E456)</f>
        <v>0</v>
      </c>
      <c r="C456" s="20"/>
      <c r="D456" s="20"/>
      <c r="E456" s="24"/>
    </row>
    <row r="457" spans="1:5" hidden="1">
      <c r="A457" s="26" t="s">
        <v>306</v>
      </c>
      <c r="B457" s="20">
        <f t="shared" si="7"/>
        <v>0</v>
      </c>
      <c r="C457" s="20"/>
      <c r="D457" s="20"/>
      <c r="E457" s="24"/>
    </row>
    <row r="458" spans="1:5" hidden="1">
      <c r="A458" s="26" t="s">
        <v>307</v>
      </c>
      <c r="B458" s="20">
        <f t="shared" si="7"/>
        <v>0</v>
      </c>
      <c r="C458" s="20"/>
      <c r="D458" s="20"/>
      <c r="E458" s="24"/>
    </row>
    <row r="459" spans="1:5" hidden="1">
      <c r="A459" s="26" t="s">
        <v>308</v>
      </c>
      <c r="B459" s="20">
        <f t="shared" si="7"/>
        <v>0</v>
      </c>
      <c r="C459" s="20"/>
      <c r="D459" s="20"/>
      <c r="E459" s="24"/>
    </row>
    <row r="460" spans="1:5">
      <c r="A460" s="20" t="s">
        <v>309</v>
      </c>
      <c r="B460" s="20">
        <f t="shared" si="7"/>
        <v>145</v>
      </c>
      <c r="C460" s="21">
        <v>145</v>
      </c>
      <c r="D460" s="20"/>
      <c r="E460" s="22"/>
    </row>
    <row r="461" spans="1:5">
      <c r="A461" s="20" t="s">
        <v>310</v>
      </c>
      <c r="B461" s="20">
        <f t="shared" si="7"/>
        <v>5031</v>
      </c>
      <c r="C461" s="21">
        <f>2500+1500</f>
        <v>4000</v>
      </c>
      <c r="D461" s="20"/>
      <c r="E461" s="22">
        <v>1031</v>
      </c>
    </row>
    <row r="462" spans="1:5" s="16" customFormat="1">
      <c r="A462" s="13" t="s">
        <v>311</v>
      </c>
      <c r="B462" s="13">
        <f t="shared" si="7"/>
        <v>124</v>
      </c>
      <c r="C462" s="18">
        <f>SUM(C463:C469)</f>
        <v>122</v>
      </c>
      <c r="D462" s="13">
        <f>SUM(D463:D469)</f>
        <v>0</v>
      </c>
      <c r="E462" s="15">
        <f>SUM(E463:E469)</f>
        <v>2</v>
      </c>
    </row>
    <row r="463" spans="1:5" hidden="1">
      <c r="A463" s="26" t="s">
        <v>8</v>
      </c>
      <c r="B463" s="20">
        <f t="shared" si="7"/>
        <v>0</v>
      </c>
      <c r="C463" s="20"/>
      <c r="D463" s="20"/>
      <c r="E463" s="24"/>
    </row>
    <row r="464" spans="1:5" hidden="1">
      <c r="A464" s="26" t="s">
        <v>9</v>
      </c>
      <c r="B464" s="20">
        <f t="shared" si="7"/>
        <v>0</v>
      </c>
      <c r="C464" s="20"/>
      <c r="D464" s="20"/>
      <c r="E464" s="24"/>
    </row>
    <row r="465" spans="1:5" hidden="1">
      <c r="A465" s="26" t="s">
        <v>10</v>
      </c>
      <c r="B465" s="20">
        <f t="shared" si="7"/>
        <v>0</v>
      </c>
      <c r="C465" s="20"/>
      <c r="D465" s="20"/>
      <c r="E465" s="24"/>
    </row>
    <row r="466" spans="1:5">
      <c r="A466" s="20" t="s">
        <v>312</v>
      </c>
      <c r="B466" s="20">
        <f t="shared" si="7"/>
        <v>124</v>
      </c>
      <c r="C466" s="21">
        <v>122</v>
      </c>
      <c r="D466" s="20"/>
      <c r="E466" s="22">
        <v>2</v>
      </c>
    </row>
    <row r="467" spans="1:5" hidden="1">
      <c r="A467" s="26" t="s">
        <v>313</v>
      </c>
      <c r="B467" s="20">
        <f t="shared" si="7"/>
        <v>0</v>
      </c>
      <c r="C467" s="20"/>
      <c r="D467" s="20"/>
      <c r="E467" s="24"/>
    </row>
    <row r="468" spans="1:5" hidden="1">
      <c r="A468" s="26" t="s">
        <v>314</v>
      </c>
      <c r="B468" s="20">
        <f t="shared" si="7"/>
        <v>0</v>
      </c>
      <c r="C468" s="20"/>
      <c r="D468" s="20"/>
      <c r="E468" s="24"/>
    </row>
    <row r="469" spans="1:5" hidden="1">
      <c r="A469" s="26" t="s">
        <v>315</v>
      </c>
      <c r="B469" s="20">
        <f t="shared" si="7"/>
        <v>0</v>
      </c>
      <c r="C469" s="20"/>
      <c r="D469" s="20"/>
      <c r="E469" s="24"/>
    </row>
    <row r="470" spans="1:5" s="16" customFormat="1">
      <c r="A470" s="13" t="s">
        <v>316</v>
      </c>
      <c r="B470" s="13">
        <f t="shared" si="7"/>
        <v>346</v>
      </c>
      <c r="C470" s="18">
        <f>SUM(C471:C480)</f>
        <v>346</v>
      </c>
      <c r="D470" s="13">
        <f>SUM(D471:D480)</f>
        <v>0</v>
      </c>
      <c r="E470" s="15">
        <f>SUM(E471:E480)</f>
        <v>0</v>
      </c>
    </row>
    <row r="471" spans="1:5">
      <c r="A471" s="20" t="s">
        <v>8</v>
      </c>
      <c r="B471" s="20">
        <f t="shared" si="7"/>
        <v>238</v>
      </c>
      <c r="C471" s="21">
        <v>238</v>
      </c>
      <c r="D471" s="20"/>
      <c r="E471" s="22"/>
    </row>
    <row r="472" spans="1:5" hidden="1">
      <c r="A472" s="26" t="s">
        <v>9</v>
      </c>
      <c r="B472" s="20">
        <f t="shared" si="7"/>
        <v>0</v>
      </c>
      <c r="C472" s="20"/>
      <c r="D472" s="20"/>
      <c r="E472" s="24"/>
    </row>
    <row r="473" spans="1:5" hidden="1">
      <c r="A473" s="26" t="s">
        <v>10</v>
      </c>
      <c r="B473" s="20">
        <f t="shared" si="7"/>
        <v>0</v>
      </c>
      <c r="C473" s="20"/>
      <c r="D473" s="20"/>
      <c r="E473" s="24"/>
    </row>
    <row r="474" spans="1:5" hidden="1">
      <c r="A474" s="26" t="s">
        <v>317</v>
      </c>
      <c r="B474" s="20">
        <f t="shared" si="7"/>
        <v>0</v>
      </c>
      <c r="C474" s="20"/>
      <c r="D474" s="20"/>
      <c r="E474" s="24"/>
    </row>
    <row r="475" spans="1:5" hidden="1">
      <c r="A475" s="26" t="s">
        <v>318</v>
      </c>
      <c r="B475" s="20">
        <f t="shared" si="7"/>
        <v>0</v>
      </c>
      <c r="C475" s="20"/>
      <c r="D475" s="20"/>
      <c r="E475" s="24"/>
    </row>
    <row r="476" spans="1:5" hidden="1">
      <c r="A476" s="26" t="s">
        <v>319</v>
      </c>
      <c r="B476" s="20">
        <f t="shared" si="7"/>
        <v>0</v>
      </c>
      <c r="C476" s="20"/>
      <c r="D476" s="20"/>
      <c r="E476" s="24"/>
    </row>
    <row r="477" spans="1:5" hidden="1">
      <c r="A477" s="26" t="s">
        <v>320</v>
      </c>
      <c r="B477" s="20">
        <f t="shared" si="7"/>
        <v>0</v>
      </c>
      <c r="C477" s="20"/>
      <c r="D477" s="20"/>
      <c r="E477" s="24"/>
    </row>
    <row r="478" spans="1:5">
      <c r="A478" s="20" t="s">
        <v>321</v>
      </c>
      <c r="B478" s="20">
        <f t="shared" si="7"/>
        <v>108</v>
      </c>
      <c r="C478" s="21">
        <v>108</v>
      </c>
      <c r="D478" s="20"/>
      <c r="E478" s="22"/>
    </row>
    <row r="479" spans="1:5" hidden="1">
      <c r="A479" s="26" t="s">
        <v>322</v>
      </c>
      <c r="B479" s="20">
        <f t="shared" si="7"/>
        <v>0</v>
      </c>
      <c r="C479" s="20"/>
      <c r="D479" s="20"/>
      <c r="E479" s="24"/>
    </row>
    <row r="480" spans="1:5" hidden="1">
      <c r="A480" s="26" t="s">
        <v>323</v>
      </c>
      <c r="B480" s="20">
        <f t="shared" si="7"/>
        <v>0</v>
      </c>
      <c r="C480" s="20"/>
      <c r="D480" s="20"/>
      <c r="E480" s="24"/>
    </row>
    <row r="481" spans="1:5" s="16" customFormat="1" hidden="1">
      <c r="A481" s="45" t="s">
        <v>324</v>
      </c>
      <c r="B481" s="31">
        <f t="shared" si="7"/>
        <v>0</v>
      </c>
      <c r="C481" s="31">
        <f>SUM(C482:C489)</f>
        <v>0</v>
      </c>
      <c r="D481" s="31">
        <f>SUM(D482:D489)</f>
        <v>0</v>
      </c>
      <c r="E481" s="31">
        <f>SUM(E482:E489)</f>
        <v>0</v>
      </c>
    </row>
    <row r="482" spans="1:5" hidden="1">
      <c r="A482" s="26" t="s">
        <v>8</v>
      </c>
      <c r="B482" s="20">
        <f t="shared" si="7"/>
        <v>0</v>
      </c>
      <c r="C482" s="20"/>
      <c r="D482" s="20"/>
      <c r="E482" s="24"/>
    </row>
    <row r="483" spans="1:5" hidden="1">
      <c r="A483" s="26" t="s">
        <v>9</v>
      </c>
      <c r="B483" s="20">
        <f t="shared" si="7"/>
        <v>0</v>
      </c>
      <c r="C483" s="20"/>
      <c r="D483" s="20"/>
      <c r="E483" s="24"/>
    </row>
    <row r="484" spans="1:5" hidden="1">
      <c r="A484" s="26" t="s">
        <v>10</v>
      </c>
      <c r="B484" s="20">
        <f t="shared" si="7"/>
        <v>0</v>
      </c>
      <c r="C484" s="20"/>
      <c r="D484" s="20"/>
      <c r="E484" s="24"/>
    </row>
    <row r="485" spans="1:5" hidden="1">
      <c r="A485" s="26" t="s">
        <v>325</v>
      </c>
      <c r="B485" s="20">
        <f t="shared" si="7"/>
        <v>0</v>
      </c>
      <c r="C485" s="20"/>
      <c r="D485" s="20"/>
      <c r="E485" s="24"/>
    </row>
    <row r="486" spans="1:5" hidden="1">
      <c r="A486" s="26" t="s">
        <v>326</v>
      </c>
      <c r="B486" s="20">
        <f t="shared" si="7"/>
        <v>0</v>
      </c>
      <c r="C486" s="20"/>
      <c r="D486" s="20"/>
      <c r="E486" s="24"/>
    </row>
    <row r="487" spans="1:5" hidden="1">
      <c r="A487" s="26" t="s">
        <v>327</v>
      </c>
      <c r="B487" s="20">
        <f t="shared" si="7"/>
        <v>0</v>
      </c>
      <c r="C487" s="20"/>
      <c r="D487" s="20"/>
      <c r="E487" s="24"/>
    </row>
    <row r="488" spans="1:5" hidden="1">
      <c r="A488" s="26" t="s">
        <v>328</v>
      </c>
      <c r="B488" s="20">
        <f t="shared" si="7"/>
        <v>0</v>
      </c>
      <c r="C488" s="20"/>
      <c r="D488" s="20"/>
      <c r="E488" s="24"/>
    </row>
    <row r="489" spans="1:5" hidden="1">
      <c r="A489" s="26" t="s">
        <v>329</v>
      </c>
      <c r="B489" s="20">
        <f t="shared" si="7"/>
        <v>0</v>
      </c>
      <c r="C489" s="20"/>
      <c r="D489" s="20"/>
      <c r="E489" s="24"/>
    </row>
    <row r="490" spans="1:5" s="16" customFormat="1">
      <c r="A490" s="13" t="s">
        <v>330</v>
      </c>
      <c r="B490" s="13">
        <f t="shared" si="7"/>
        <v>964</v>
      </c>
      <c r="C490" s="18">
        <f>SUM(C491:C497)</f>
        <v>964</v>
      </c>
      <c r="D490" s="13">
        <f>SUM(D491:D497)</f>
        <v>0</v>
      </c>
      <c r="E490" s="15">
        <f>SUM(E491:E497)</f>
        <v>0</v>
      </c>
    </row>
    <row r="491" spans="1:5" hidden="1">
      <c r="A491" s="26" t="s">
        <v>8</v>
      </c>
      <c r="B491" s="20">
        <f t="shared" si="7"/>
        <v>0</v>
      </c>
      <c r="C491" s="20"/>
      <c r="D491" s="20"/>
      <c r="E491" s="24"/>
    </row>
    <row r="492" spans="1:5" hidden="1">
      <c r="A492" s="26" t="s">
        <v>9</v>
      </c>
      <c r="B492" s="20">
        <f t="shared" si="7"/>
        <v>0</v>
      </c>
      <c r="C492" s="20"/>
      <c r="D492" s="20"/>
      <c r="E492" s="24"/>
    </row>
    <row r="493" spans="1:5" hidden="1">
      <c r="A493" s="26" t="s">
        <v>10</v>
      </c>
      <c r="B493" s="20">
        <f t="shared" si="7"/>
        <v>0</v>
      </c>
      <c r="C493" s="20"/>
      <c r="D493" s="20"/>
      <c r="E493" s="24"/>
    </row>
    <row r="494" spans="1:5" hidden="1">
      <c r="A494" s="26" t="s">
        <v>331</v>
      </c>
      <c r="B494" s="20">
        <f t="shared" si="7"/>
        <v>0</v>
      </c>
      <c r="C494" s="20"/>
      <c r="D494" s="20"/>
      <c r="E494" s="24"/>
    </row>
    <row r="495" spans="1:5" hidden="1">
      <c r="A495" s="26" t="s">
        <v>332</v>
      </c>
      <c r="B495" s="20">
        <f t="shared" si="7"/>
        <v>0</v>
      </c>
      <c r="C495" s="20"/>
      <c r="D495" s="20"/>
      <c r="E495" s="24"/>
    </row>
    <row r="496" spans="1:5">
      <c r="A496" s="20" t="s">
        <v>333</v>
      </c>
      <c r="B496" s="20">
        <f t="shared" si="7"/>
        <v>964</v>
      </c>
      <c r="C496" s="21">
        <v>964</v>
      </c>
      <c r="D496" s="20"/>
      <c r="E496" s="22"/>
    </row>
    <row r="497" spans="1:5" hidden="1">
      <c r="A497" s="26" t="s">
        <v>334</v>
      </c>
      <c r="B497" s="20">
        <f t="shared" si="7"/>
        <v>0</v>
      </c>
      <c r="C497" s="20"/>
      <c r="D497" s="20"/>
      <c r="E497" s="24"/>
    </row>
    <row r="498" spans="1:5" s="16" customFormat="1">
      <c r="A498" s="13" t="s">
        <v>335</v>
      </c>
      <c r="B498" s="13">
        <f t="shared" si="7"/>
        <v>457</v>
      </c>
      <c r="C498" s="18">
        <f>SUM(C499:C501)</f>
        <v>400</v>
      </c>
      <c r="D498" s="13">
        <f>SUM(D499:D501)</f>
        <v>0</v>
      </c>
      <c r="E498" s="15">
        <f>SUM(E499:E501)</f>
        <v>57</v>
      </c>
    </row>
    <row r="499" spans="1:5" hidden="1">
      <c r="A499" s="26" t="s">
        <v>336</v>
      </c>
      <c r="B499" s="20">
        <f t="shared" si="7"/>
        <v>0</v>
      </c>
      <c r="C499" s="20"/>
      <c r="D499" s="20"/>
      <c r="E499" s="24"/>
    </row>
    <row r="500" spans="1:5" hidden="1">
      <c r="A500" s="26" t="s">
        <v>337</v>
      </c>
      <c r="B500" s="20">
        <f t="shared" si="7"/>
        <v>0</v>
      </c>
      <c r="C500" s="20"/>
      <c r="D500" s="20"/>
      <c r="E500" s="24"/>
    </row>
    <row r="501" spans="1:5">
      <c r="A501" s="20" t="s">
        <v>338</v>
      </c>
      <c r="B501" s="20">
        <f t="shared" si="7"/>
        <v>457</v>
      </c>
      <c r="C501" s="21">
        <v>400</v>
      </c>
      <c r="D501" s="20"/>
      <c r="E501" s="22">
        <v>57</v>
      </c>
    </row>
    <row r="502" spans="1:5" s="16" customFormat="1">
      <c r="A502" s="13" t="s">
        <v>339</v>
      </c>
      <c r="B502" s="13">
        <f t="shared" si="7"/>
        <v>23384</v>
      </c>
      <c r="C502" s="18">
        <f>+C503+C522+C530+C532+C541+C545+C555+C564+C571+C579+C588+C593+C596+C599+C602+C605+C608+C612+C616+C624+C627</f>
        <v>23161</v>
      </c>
      <c r="D502" s="13">
        <f>+D503+D522+D530+D532+D541+D545+D555+D564+D571+D579+D588+D593+D596+D599+D602+D605+D608+D612+D616+D624+D627</f>
        <v>0</v>
      </c>
      <c r="E502" s="15">
        <f>+E503+E522+E530+E532+E541+E545+E555+E564+E571+E579+E588+E593+E596+E599+E602+E605+E608+E612+E616+E624+E627</f>
        <v>223</v>
      </c>
    </row>
    <row r="503" spans="1:5" s="16" customFormat="1">
      <c r="A503" s="13" t="s">
        <v>340</v>
      </c>
      <c r="B503" s="13">
        <f t="shared" si="7"/>
        <v>1748</v>
      </c>
      <c r="C503" s="18">
        <f>SUM(C504:C521)</f>
        <v>1748</v>
      </c>
      <c r="D503" s="13">
        <f>SUM(D504:D521)</f>
        <v>0</v>
      </c>
      <c r="E503" s="15">
        <f>SUM(E504:E521)</f>
        <v>0</v>
      </c>
    </row>
    <row r="504" spans="1:5">
      <c r="A504" s="20" t="s">
        <v>8</v>
      </c>
      <c r="B504" s="20">
        <f t="shared" si="7"/>
        <v>725</v>
      </c>
      <c r="C504" s="21">
        <v>725</v>
      </c>
      <c r="D504" s="20"/>
      <c r="E504" s="22"/>
    </row>
    <row r="505" spans="1:5" hidden="1">
      <c r="A505" s="26" t="s">
        <v>9</v>
      </c>
      <c r="B505" s="20">
        <f t="shared" si="7"/>
        <v>0</v>
      </c>
      <c r="C505" s="20"/>
      <c r="D505" s="20"/>
      <c r="E505" s="24"/>
    </row>
    <row r="506" spans="1:5" hidden="1">
      <c r="A506" s="26" t="s">
        <v>10</v>
      </c>
      <c r="B506" s="20">
        <f t="shared" si="7"/>
        <v>0</v>
      </c>
      <c r="C506" s="20"/>
      <c r="D506" s="20"/>
      <c r="E506" s="24"/>
    </row>
    <row r="507" spans="1:5" hidden="1">
      <c r="A507" s="26" t="s">
        <v>341</v>
      </c>
      <c r="B507" s="20">
        <f t="shared" si="7"/>
        <v>0</v>
      </c>
      <c r="C507" s="20"/>
      <c r="D507" s="20"/>
      <c r="E507" s="24"/>
    </row>
    <row r="508" spans="1:5">
      <c r="A508" s="20" t="s">
        <v>342</v>
      </c>
      <c r="B508" s="20">
        <f t="shared" si="7"/>
        <v>180</v>
      </c>
      <c r="C508" s="21">
        <v>180</v>
      </c>
      <c r="D508" s="20"/>
      <c r="E508" s="22"/>
    </row>
    <row r="509" spans="1:5">
      <c r="A509" s="20" t="s">
        <v>343</v>
      </c>
      <c r="B509" s="20">
        <f t="shared" si="7"/>
        <v>211</v>
      </c>
      <c r="C509" s="21">
        <v>211</v>
      </c>
      <c r="D509" s="20"/>
      <c r="E509" s="22"/>
    </row>
    <row r="510" spans="1:5" hidden="1">
      <c r="A510" s="26" t="s">
        <v>344</v>
      </c>
      <c r="B510" s="20">
        <f t="shared" si="7"/>
        <v>0</v>
      </c>
      <c r="C510" s="20"/>
      <c r="D510" s="20"/>
      <c r="E510" s="24"/>
    </row>
    <row r="511" spans="1:5" hidden="1">
      <c r="A511" s="26" t="s">
        <v>49</v>
      </c>
      <c r="B511" s="20">
        <f t="shared" si="7"/>
        <v>0</v>
      </c>
      <c r="C511" s="20"/>
      <c r="D511" s="20"/>
      <c r="E511" s="24"/>
    </row>
    <row r="512" spans="1:5">
      <c r="A512" s="20" t="s">
        <v>345</v>
      </c>
      <c r="B512" s="20">
        <f t="shared" si="7"/>
        <v>465</v>
      </c>
      <c r="C512" s="21">
        <v>465</v>
      </c>
      <c r="D512" s="20"/>
      <c r="E512" s="22"/>
    </row>
    <row r="513" spans="1:5">
      <c r="A513" s="20" t="s">
        <v>346</v>
      </c>
      <c r="B513" s="20">
        <f t="shared" si="7"/>
        <v>146</v>
      </c>
      <c r="C513" s="21">
        <v>146</v>
      </c>
      <c r="D513" s="20"/>
      <c r="E513" s="22"/>
    </row>
    <row r="514" spans="1:5">
      <c r="A514" s="20" t="s">
        <v>347</v>
      </c>
      <c r="B514" s="20">
        <f t="shared" si="7"/>
        <v>21</v>
      </c>
      <c r="C514" s="21">
        <v>21</v>
      </c>
      <c r="D514" s="20"/>
      <c r="E514" s="22"/>
    </row>
    <row r="515" spans="1:5" hidden="1">
      <c r="A515" s="26" t="s">
        <v>348</v>
      </c>
      <c r="B515" s="20">
        <f t="shared" si="7"/>
        <v>0</v>
      </c>
      <c r="C515" s="20"/>
      <c r="D515" s="20"/>
      <c r="E515" s="24"/>
    </row>
    <row r="516" spans="1:5" hidden="1">
      <c r="A516" s="26" t="s">
        <v>349</v>
      </c>
      <c r="B516" s="20">
        <f t="shared" si="7"/>
        <v>0</v>
      </c>
      <c r="C516" s="20"/>
      <c r="D516" s="20"/>
      <c r="E516" s="24"/>
    </row>
    <row r="517" spans="1:5" hidden="1">
      <c r="A517" s="26" t="s">
        <v>350</v>
      </c>
      <c r="B517" s="20">
        <f t="shared" si="7"/>
        <v>0</v>
      </c>
      <c r="C517" s="20"/>
      <c r="D517" s="20"/>
      <c r="E517" s="24"/>
    </row>
    <row r="518" spans="1:5" hidden="1">
      <c r="A518" s="26" t="s">
        <v>351</v>
      </c>
      <c r="B518" s="20">
        <f t="shared" si="7"/>
        <v>0</v>
      </c>
      <c r="C518" s="20"/>
      <c r="D518" s="20"/>
      <c r="E518" s="24"/>
    </row>
    <row r="519" spans="1:5" hidden="1">
      <c r="A519" s="26" t="s">
        <v>352</v>
      </c>
      <c r="B519" s="20">
        <f t="shared" si="7"/>
        <v>0</v>
      </c>
      <c r="C519" s="20"/>
      <c r="D519" s="20"/>
      <c r="E519" s="24"/>
    </row>
    <row r="520" spans="1:5" hidden="1">
      <c r="A520" s="26" t="s">
        <v>17</v>
      </c>
      <c r="B520" s="20">
        <f t="shared" ref="B520:B583" si="8">SUM(C520:E520)</f>
        <v>0</v>
      </c>
      <c r="C520" s="20"/>
      <c r="D520" s="20"/>
      <c r="E520" s="24"/>
    </row>
    <row r="521" spans="1:5" hidden="1">
      <c r="A521" s="26" t="s">
        <v>353</v>
      </c>
      <c r="B521" s="20">
        <f t="shared" si="8"/>
        <v>0</v>
      </c>
      <c r="C521" s="20"/>
      <c r="D521" s="20"/>
      <c r="E521" s="24"/>
    </row>
    <row r="522" spans="1:5" s="16" customFormat="1">
      <c r="A522" s="13" t="s">
        <v>354</v>
      </c>
      <c r="B522" s="13">
        <f t="shared" si="8"/>
        <v>463</v>
      </c>
      <c r="C522" s="18">
        <f>SUM(C523:C529)</f>
        <v>463</v>
      </c>
      <c r="D522" s="13">
        <f>SUM(D523:D529)</f>
        <v>0</v>
      </c>
      <c r="E522" s="15">
        <f>SUM(E523:E529)</f>
        <v>0</v>
      </c>
    </row>
    <row r="523" spans="1:5">
      <c r="A523" s="20" t="s">
        <v>8</v>
      </c>
      <c r="B523" s="20">
        <f t="shared" si="8"/>
        <v>463</v>
      </c>
      <c r="C523" s="21">
        <v>463</v>
      </c>
      <c r="D523" s="20"/>
      <c r="E523" s="22"/>
    </row>
    <row r="524" spans="1:5" hidden="1">
      <c r="A524" s="26" t="s">
        <v>9</v>
      </c>
      <c r="B524" s="20">
        <f t="shared" si="8"/>
        <v>0</v>
      </c>
      <c r="C524" s="20"/>
      <c r="D524" s="20"/>
      <c r="E524" s="24"/>
    </row>
    <row r="525" spans="1:5" hidden="1">
      <c r="A525" s="26" t="s">
        <v>10</v>
      </c>
      <c r="B525" s="20">
        <f t="shared" si="8"/>
        <v>0</v>
      </c>
      <c r="C525" s="20"/>
      <c r="D525" s="20"/>
      <c r="E525" s="24"/>
    </row>
    <row r="526" spans="1:5" hidden="1">
      <c r="A526" s="26" t="s">
        <v>355</v>
      </c>
      <c r="B526" s="20">
        <f t="shared" si="8"/>
        <v>0</v>
      </c>
      <c r="C526" s="20"/>
      <c r="D526" s="20"/>
      <c r="E526" s="24"/>
    </row>
    <row r="527" spans="1:5" hidden="1">
      <c r="A527" s="26" t="s">
        <v>356</v>
      </c>
      <c r="B527" s="20">
        <f t="shared" si="8"/>
        <v>0</v>
      </c>
      <c r="C527" s="20"/>
      <c r="D527" s="20"/>
      <c r="E527" s="24"/>
    </row>
    <row r="528" spans="1:5" hidden="1">
      <c r="A528" s="26" t="s">
        <v>357</v>
      </c>
      <c r="B528" s="20">
        <f t="shared" si="8"/>
        <v>0</v>
      </c>
      <c r="C528" s="20"/>
      <c r="D528" s="20"/>
      <c r="E528" s="24"/>
    </row>
    <row r="529" spans="1:5" hidden="1">
      <c r="A529" s="26" t="s">
        <v>358</v>
      </c>
      <c r="B529" s="20">
        <f t="shared" si="8"/>
        <v>0</v>
      </c>
      <c r="C529" s="20"/>
      <c r="D529" s="20"/>
      <c r="E529" s="24"/>
    </row>
    <row r="530" spans="1:5" s="16" customFormat="1" hidden="1">
      <c r="A530" s="45" t="s">
        <v>359</v>
      </c>
      <c r="B530" s="31">
        <f t="shared" si="8"/>
        <v>0</v>
      </c>
      <c r="C530" s="31">
        <f>C531</f>
        <v>0</v>
      </c>
      <c r="D530" s="31">
        <f>SUM(D531)</f>
        <v>0</v>
      </c>
      <c r="E530" s="31">
        <f>SUM(E531)</f>
        <v>0</v>
      </c>
    </row>
    <row r="531" spans="1:5" hidden="1">
      <c r="A531" s="26" t="s">
        <v>360</v>
      </c>
      <c r="B531" s="20">
        <f t="shared" si="8"/>
        <v>0</v>
      </c>
      <c r="C531" s="20"/>
      <c r="D531" s="20"/>
      <c r="E531" s="24"/>
    </row>
    <row r="532" spans="1:5" s="16" customFormat="1">
      <c r="A532" s="13" t="s">
        <v>361</v>
      </c>
      <c r="B532" s="13">
        <f t="shared" si="8"/>
        <v>16952</v>
      </c>
      <c r="C532" s="18">
        <f>SUM(C533:C540)</f>
        <v>16952</v>
      </c>
      <c r="D532" s="13">
        <f>SUM(D533:D540)</f>
        <v>0</v>
      </c>
      <c r="E532" s="15">
        <f>SUM(E533:E540)</f>
        <v>0</v>
      </c>
    </row>
    <row r="533" spans="1:5">
      <c r="A533" s="20" t="s">
        <v>362</v>
      </c>
      <c r="B533" s="20">
        <f t="shared" si="8"/>
        <v>161</v>
      </c>
      <c r="C533" s="21">
        <v>161</v>
      </c>
      <c r="D533" s="20"/>
      <c r="E533" s="22"/>
    </row>
    <row r="534" spans="1:5">
      <c r="A534" s="20" t="s">
        <v>363</v>
      </c>
      <c r="B534" s="20">
        <f t="shared" si="8"/>
        <v>1854</v>
      </c>
      <c r="C534" s="21">
        <v>1854</v>
      </c>
      <c r="D534" s="20"/>
      <c r="E534" s="22"/>
    </row>
    <row r="535" spans="1:5">
      <c r="A535" s="20" t="s">
        <v>364</v>
      </c>
      <c r="B535" s="20">
        <f t="shared" si="8"/>
        <v>425</v>
      </c>
      <c r="C535" s="21">
        <v>425</v>
      </c>
      <c r="D535" s="20"/>
      <c r="E535" s="22"/>
    </row>
    <row r="536" spans="1:5">
      <c r="A536" s="20" t="s">
        <v>365</v>
      </c>
      <c r="B536" s="20">
        <f t="shared" si="8"/>
        <v>7012</v>
      </c>
      <c r="C536" s="21">
        <v>7012</v>
      </c>
      <c r="D536" s="20"/>
      <c r="E536" s="22"/>
    </row>
    <row r="537" spans="1:5" hidden="1">
      <c r="A537" s="26" t="s">
        <v>366</v>
      </c>
      <c r="B537" s="20">
        <f t="shared" si="8"/>
        <v>0</v>
      </c>
      <c r="C537" s="20"/>
      <c r="D537" s="20"/>
      <c r="E537" s="24"/>
    </row>
    <row r="538" spans="1:5">
      <c r="A538" s="20" t="s">
        <v>367</v>
      </c>
      <c r="B538" s="20">
        <f t="shared" si="8"/>
        <v>7500</v>
      </c>
      <c r="C538" s="21">
        <v>7500</v>
      </c>
      <c r="D538" s="20"/>
      <c r="E538" s="22"/>
    </row>
    <row r="539" spans="1:5" hidden="1">
      <c r="A539" s="26" t="s">
        <v>368</v>
      </c>
      <c r="B539" s="20">
        <f t="shared" si="8"/>
        <v>0</v>
      </c>
      <c r="C539" s="20"/>
      <c r="D539" s="20"/>
      <c r="E539" s="24"/>
    </row>
    <row r="540" spans="1:5" hidden="1">
      <c r="A540" s="26" t="s">
        <v>369</v>
      </c>
      <c r="B540" s="20">
        <f t="shared" si="8"/>
        <v>0</v>
      </c>
      <c r="C540" s="20"/>
      <c r="D540" s="20"/>
      <c r="E540" s="24"/>
    </row>
    <row r="541" spans="1:5" s="16" customFormat="1" hidden="1">
      <c r="A541" s="45" t="s">
        <v>370</v>
      </c>
      <c r="B541" s="31">
        <f t="shared" si="8"/>
        <v>0</v>
      </c>
      <c r="C541" s="31">
        <f>SUM(C542:C544)</f>
        <v>0</v>
      </c>
      <c r="D541" s="31">
        <f>SUM(D542:D544)</f>
        <v>0</v>
      </c>
      <c r="E541" s="31">
        <f>SUM(E542:E544)</f>
        <v>0</v>
      </c>
    </row>
    <row r="542" spans="1:5" hidden="1">
      <c r="A542" s="26" t="s">
        <v>371</v>
      </c>
      <c r="B542" s="20">
        <f t="shared" si="8"/>
        <v>0</v>
      </c>
      <c r="C542" s="20"/>
      <c r="D542" s="20"/>
      <c r="E542" s="24"/>
    </row>
    <row r="543" spans="1:5" hidden="1">
      <c r="A543" s="26" t="s">
        <v>372</v>
      </c>
      <c r="B543" s="20">
        <f t="shared" si="8"/>
        <v>0</v>
      </c>
      <c r="C543" s="20"/>
      <c r="D543" s="20"/>
      <c r="E543" s="24"/>
    </row>
    <row r="544" spans="1:5" hidden="1">
      <c r="A544" s="26" t="s">
        <v>373</v>
      </c>
      <c r="B544" s="20">
        <f t="shared" si="8"/>
        <v>0</v>
      </c>
      <c r="C544" s="20"/>
      <c r="D544" s="20"/>
      <c r="E544" s="24"/>
    </row>
    <row r="545" spans="1:5" s="16" customFormat="1">
      <c r="A545" s="13" t="s">
        <v>374</v>
      </c>
      <c r="B545" s="13">
        <f t="shared" si="8"/>
        <v>650</v>
      </c>
      <c r="C545" s="18">
        <f>SUM(C546:C554)</f>
        <v>630</v>
      </c>
      <c r="D545" s="13">
        <f>SUM(D546:D554)</f>
        <v>0</v>
      </c>
      <c r="E545" s="15">
        <f>SUM(E546:E554)</f>
        <v>20</v>
      </c>
    </row>
    <row r="546" spans="1:5" hidden="1">
      <c r="A546" s="26" t="s">
        <v>375</v>
      </c>
      <c r="B546" s="20">
        <f t="shared" si="8"/>
        <v>0</v>
      </c>
      <c r="C546" s="20"/>
      <c r="D546" s="20"/>
      <c r="E546" s="24"/>
    </row>
    <row r="547" spans="1:5" hidden="1">
      <c r="A547" s="26" t="s">
        <v>376</v>
      </c>
      <c r="B547" s="20">
        <f t="shared" si="8"/>
        <v>0</v>
      </c>
      <c r="C547" s="20"/>
      <c r="D547" s="20"/>
      <c r="E547" s="24"/>
    </row>
    <row r="548" spans="1:5" hidden="1">
      <c r="A548" s="26" t="s">
        <v>377</v>
      </c>
      <c r="B548" s="20">
        <f t="shared" si="8"/>
        <v>0</v>
      </c>
      <c r="C548" s="20"/>
      <c r="D548" s="20"/>
      <c r="E548" s="24"/>
    </row>
    <row r="549" spans="1:5" hidden="1">
      <c r="A549" s="26" t="s">
        <v>378</v>
      </c>
      <c r="B549" s="20">
        <f t="shared" si="8"/>
        <v>0</v>
      </c>
      <c r="C549" s="20"/>
      <c r="D549" s="20"/>
      <c r="E549" s="24"/>
    </row>
    <row r="550" spans="1:5" hidden="1">
      <c r="A550" s="26" t="s">
        <v>379</v>
      </c>
      <c r="B550" s="20">
        <f t="shared" si="8"/>
        <v>0</v>
      </c>
      <c r="C550" s="20"/>
      <c r="D550" s="20"/>
      <c r="E550" s="24"/>
    </row>
    <row r="551" spans="1:5" hidden="1">
      <c r="A551" s="26" t="s">
        <v>380</v>
      </c>
      <c r="B551" s="20">
        <f t="shared" si="8"/>
        <v>0</v>
      </c>
      <c r="C551" s="20"/>
      <c r="D551" s="20"/>
      <c r="E551" s="24"/>
    </row>
    <row r="552" spans="1:5" hidden="1">
      <c r="A552" s="26" t="s">
        <v>381</v>
      </c>
      <c r="B552" s="20">
        <f t="shared" si="8"/>
        <v>0</v>
      </c>
      <c r="C552" s="20"/>
      <c r="D552" s="20"/>
      <c r="E552" s="24"/>
    </row>
    <row r="553" spans="1:5" hidden="1">
      <c r="A553" s="26" t="s">
        <v>382</v>
      </c>
      <c r="B553" s="20">
        <f t="shared" si="8"/>
        <v>0</v>
      </c>
      <c r="C553" s="20"/>
      <c r="D553" s="20"/>
      <c r="E553" s="24"/>
    </row>
    <row r="554" spans="1:5">
      <c r="A554" s="20" t="s">
        <v>383</v>
      </c>
      <c r="B554" s="20">
        <f t="shared" si="8"/>
        <v>650</v>
      </c>
      <c r="C554" s="21">
        <v>630</v>
      </c>
      <c r="D554" s="20"/>
      <c r="E554" s="22">
        <v>20</v>
      </c>
    </row>
    <row r="555" spans="1:5" s="16" customFormat="1" hidden="1">
      <c r="A555" s="45" t="s">
        <v>384</v>
      </c>
      <c r="B555" s="31">
        <f t="shared" si="8"/>
        <v>0</v>
      </c>
      <c r="C555" s="31">
        <f>SUM(C556:C563)</f>
        <v>0</v>
      </c>
      <c r="D555" s="31">
        <f>SUM(D556:D563)</f>
        <v>0</v>
      </c>
      <c r="E555" s="31">
        <f>SUM(E556:E563)</f>
        <v>0</v>
      </c>
    </row>
    <row r="556" spans="1:5" hidden="1">
      <c r="A556" s="26" t="s">
        <v>385</v>
      </c>
      <c r="B556" s="20">
        <f t="shared" si="8"/>
        <v>0</v>
      </c>
      <c r="C556" s="20"/>
      <c r="D556" s="20"/>
      <c r="E556" s="24"/>
    </row>
    <row r="557" spans="1:5" hidden="1">
      <c r="A557" s="26" t="s">
        <v>386</v>
      </c>
      <c r="B557" s="20">
        <f t="shared" si="8"/>
        <v>0</v>
      </c>
      <c r="C557" s="20"/>
      <c r="D557" s="20"/>
      <c r="E557" s="24"/>
    </row>
    <row r="558" spans="1:5" hidden="1">
      <c r="A558" s="26" t="s">
        <v>387</v>
      </c>
      <c r="B558" s="20">
        <f t="shared" si="8"/>
        <v>0</v>
      </c>
      <c r="C558" s="20"/>
      <c r="D558" s="20"/>
      <c r="E558" s="24"/>
    </row>
    <row r="559" spans="1:5" hidden="1">
      <c r="A559" s="26" t="s">
        <v>388</v>
      </c>
      <c r="B559" s="20">
        <f t="shared" si="8"/>
        <v>0</v>
      </c>
      <c r="C559" s="20"/>
      <c r="D559" s="20"/>
      <c r="E559" s="24"/>
    </row>
    <row r="560" spans="1:5" hidden="1">
      <c r="A560" s="26" t="s">
        <v>389</v>
      </c>
      <c r="B560" s="20">
        <f t="shared" si="8"/>
        <v>0</v>
      </c>
      <c r="C560" s="20"/>
      <c r="D560" s="20"/>
      <c r="E560" s="24"/>
    </row>
    <row r="561" spans="1:5" hidden="1">
      <c r="A561" s="26" t="s">
        <v>390</v>
      </c>
      <c r="B561" s="20">
        <f t="shared" si="8"/>
        <v>0</v>
      </c>
      <c r="C561" s="20"/>
      <c r="D561" s="20"/>
      <c r="E561" s="24"/>
    </row>
    <row r="562" spans="1:5" hidden="1">
      <c r="A562" s="26" t="s">
        <v>391</v>
      </c>
      <c r="B562" s="20">
        <f t="shared" si="8"/>
        <v>0</v>
      </c>
      <c r="C562" s="20"/>
      <c r="D562" s="20"/>
      <c r="E562" s="24"/>
    </row>
    <row r="563" spans="1:5" hidden="1">
      <c r="A563" s="26" t="s">
        <v>392</v>
      </c>
      <c r="B563" s="20">
        <f t="shared" si="8"/>
        <v>0</v>
      </c>
      <c r="C563" s="20"/>
      <c r="D563" s="20"/>
      <c r="E563" s="24"/>
    </row>
    <row r="564" spans="1:5" s="16" customFormat="1">
      <c r="A564" s="13" t="s">
        <v>393</v>
      </c>
      <c r="B564" s="13">
        <f t="shared" si="8"/>
        <v>703</v>
      </c>
      <c r="C564" s="18">
        <f>SUM(C565:C570)</f>
        <v>500</v>
      </c>
      <c r="D564" s="13">
        <f>SUM(D565:D570)</f>
        <v>0</v>
      </c>
      <c r="E564" s="15">
        <f>SUM(E565:E570)</f>
        <v>203</v>
      </c>
    </row>
    <row r="565" spans="1:5" hidden="1">
      <c r="A565" s="26" t="s">
        <v>394</v>
      </c>
      <c r="B565" s="20">
        <f t="shared" si="8"/>
        <v>0</v>
      </c>
      <c r="C565" s="20"/>
      <c r="D565" s="20"/>
      <c r="E565" s="24"/>
    </row>
    <row r="566" spans="1:5">
      <c r="A566" s="20" t="s">
        <v>395</v>
      </c>
      <c r="B566" s="20">
        <f t="shared" si="8"/>
        <v>173</v>
      </c>
      <c r="C566" s="21"/>
      <c r="D566" s="20"/>
      <c r="E566" s="22">
        <v>173</v>
      </c>
    </row>
    <row r="567" spans="1:5" hidden="1">
      <c r="A567" s="26" t="s">
        <v>396</v>
      </c>
      <c r="B567" s="20">
        <f t="shared" si="8"/>
        <v>0</v>
      </c>
      <c r="C567" s="20"/>
      <c r="D567" s="20"/>
      <c r="E567" s="24"/>
    </row>
    <row r="568" spans="1:5" hidden="1">
      <c r="A568" s="26" t="s">
        <v>397</v>
      </c>
      <c r="B568" s="20">
        <f t="shared" si="8"/>
        <v>0</v>
      </c>
      <c r="C568" s="20"/>
      <c r="D568" s="20"/>
      <c r="E568" s="24"/>
    </row>
    <row r="569" spans="1:5">
      <c r="A569" s="20" t="s">
        <v>398</v>
      </c>
      <c r="B569" s="20">
        <f t="shared" si="8"/>
        <v>14</v>
      </c>
      <c r="C569" s="21"/>
      <c r="D569" s="20"/>
      <c r="E569" s="22">
        <v>14</v>
      </c>
    </row>
    <row r="570" spans="1:5">
      <c r="A570" s="20" t="s">
        <v>399</v>
      </c>
      <c r="B570" s="20">
        <f t="shared" si="8"/>
        <v>516</v>
      </c>
      <c r="C570" s="21">
        <v>500</v>
      </c>
      <c r="D570" s="20"/>
      <c r="E570" s="22">
        <v>16</v>
      </c>
    </row>
    <row r="571" spans="1:5" s="16" customFormat="1">
      <c r="A571" s="13" t="s">
        <v>400</v>
      </c>
      <c r="B571" s="13">
        <f t="shared" si="8"/>
        <v>406</v>
      </c>
      <c r="C571" s="18">
        <f>SUM(C572:C578)</f>
        <v>406</v>
      </c>
      <c r="D571" s="13">
        <f>SUM(D572:D578)</f>
        <v>0</v>
      </c>
      <c r="E571" s="15">
        <f>SUM(E572:E578)</f>
        <v>0</v>
      </c>
    </row>
    <row r="572" spans="1:5">
      <c r="A572" s="20" t="s">
        <v>401</v>
      </c>
      <c r="B572" s="20">
        <f t="shared" si="8"/>
        <v>209</v>
      </c>
      <c r="C572" s="21">
        <v>209</v>
      </c>
      <c r="D572" s="20"/>
      <c r="E572" s="22"/>
    </row>
    <row r="573" spans="1:5" hidden="1">
      <c r="A573" s="26" t="s">
        <v>402</v>
      </c>
      <c r="B573" s="20">
        <f t="shared" si="8"/>
        <v>0</v>
      </c>
      <c r="C573" s="20"/>
      <c r="D573" s="20"/>
      <c r="E573" s="24"/>
    </row>
    <row r="574" spans="1:5" hidden="1">
      <c r="A574" s="26" t="s">
        <v>403</v>
      </c>
      <c r="B574" s="20">
        <f t="shared" si="8"/>
        <v>0</v>
      </c>
      <c r="C574" s="20"/>
      <c r="D574" s="20"/>
      <c r="E574" s="24"/>
    </row>
    <row r="575" spans="1:5" hidden="1">
      <c r="A575" s="26" t="s">
        <v>404</v>
      </c>
      <c r="B575" s="20">
        <f t="shared" si="8"/>
        <v>0</v>
      </c>
      <c r="C575" s="20"/>
      <c r="D575" s="20"/>
      <c r="E575" s="24"/>
    </row>
    <row r="576" spans="1:5">
      <c r="A576" s="20" t="s">
        <v>405</v>
      </c>
      <c r="B576" s="20">
        <f t="shared" si="8"/>
        <v>197</v>
      </c>
      <c r="C576" s="21">
        <v>197</v>
      </c>
      <c r="D576" s="20"/>
      <c r="E576" s="22"/>
    </row>
    <row r="577" spans="1:5" hidden="1">
      <c r="A577" s="26" t="s">
        <v>406</v>
      </c>
      <c r="B577" s="20">
        <f t="shared" si="8"/>
        <v>0</v>
      </c>
      <c r="C577" s="20"/>
      <c r="D577" s="20"/>
      <c r="E577" s="24"/>
    </row>
    <row r="578" spans="1:5" hidden="1">
      <c r="A578" s="26" t="s">
        <v>407</v>
      </c>
      <c r="B578" s="20">
        <f t="shared" si="8"/>
        <v>0</v>
      </c>
      <c r="C578" s="20"/>
      <c r="D578" s="20"/>
      <c r="E578" s="24"/>
    </row>
    <row r="579" spans="1:5" s="16" customFormat="1">
      <c r="A579" s="13" t="s">
        <v>408</v>
      </c>
      <c r="B579" s="13">
        <f t="shared" si="8"/>
        <v>231</v>
      </c>
      <c r="C579" s="18">
        <f>SUM(C580:C587)</f>
        <v>231</v>
      </c>
      <c r="D579" s="13">
        <f>SUM(D580:D587)</f>
        <v>0</v>
      </c>
      <c r="E579" s="15">
        <f>SUM(E580:E587)</f>
        <v>0</v>
      </c>
    </row>
    <row r="580" spans="1:5">
      <c r="A580" s="20" t="s">
        <v>8</v>
      </c>
      <c r="B580" s="20">
        <f t="shared" si="8"/>
        <v>231</v>
      </c>
      <c r="C580" s="21">
        <v>231</v>
      </c>
      <c r="D580" s="20"/>
      <c r="E580" s="22"/>
    </row>
    <row r="581" spans="1:5" hidden="1">
      <c r="A581" s="26" t="s">
        <v>9</v>
      </c>
      <c r="B581" s="20">
        <f t="shared" si="8"/>
        <v>0</v>
      </c>
      <c r="C581" s="20"/>
      <c r="D581" s="20"/>
      <c r="E581" s="24"/>
    </row>
    <row r="582" spans="1:5" hidden="1">
      <c r="A582" s="26" t="s">
        <v>10</v>
      </c>
      <c r="B582" s="20">
        <f t="shared" si="8"/>
        <v>0</v>
      </c>
      <c r="C582" s="20"/>
      <c r="D582" s="20"/>
      <c r="E582" s="24"/>
    </row>
    <row r="583" spans="1:5" hidden="1">
      <c r="A583" s="26" t="s">
        <v>409</v>
      </c>
      <c r="B583" s="20">
        <f t="shared" si="8"/>
        <v>0</v>
      </c>
      <c r="C583" s="20"/>
      <c r="D583" s="20"/>
      <c r="E583" s="24"/>
    </row>
    <row r="584" spans="1:5" hidden="1">
      <c r="A584" s="26" t="s">
        <v>410</v>
      </c>
      <c r="B584" s="20">
        <f t="shared" ref="B584:B647" si="9">SUM(C584:E584)</f>
        <v>0</v>
      </c>
      <c r="C584" s="20"/>
      <c r="D584" s="20"/>
      <c r="E584" s="24"/>
    </row>
    <row r="585" spans="1:5" hidden="1">
      <c r="A585" s="26" t="s">
        <v>411</v>
      </c>
      <c r="B585" s="20">
        <f t="shared" si="9"/>
        <v>0</v>
      </c>
      <c r="C585" s="20"/>
      <c r="D585" s="20"/>
      <c r="E585" s="24"/>
    </row>
    <row r="586" spans="1:5" hidden="1">
      <c r="A586" s="26" t="s">
        <v>412</v>
      </c>
      <c r="B586" s="20">
        <f t="shared" si="9"/>
        <v>0</v>
      </c>
      <c r="C586" s="20"/>
      <c r="D586" s="20"/>
      <c r="E586" s="24"/>
    </row>
    <row r="587" spans="1:5" hidden="1">
      <c r="A587" s="26" t="s">
        <v>413</v>
      </c>
      <c r="B587" s="20">
        <f t="shared" si="9"/>
        <v>0</v>
      </c>
      <c r="C587" s="20"/>
      <c r="D587" s="20"/>
      <c r="E587" s="24"/>
    </row>
    <row r="588" spans="1:5" s="16" customFormat="1" hidden="1">
      <c r="A588" s="45" t="s">
        <v>414</v>
      </c>
      <c r="B588" s="31">
        <f t="shared" si="9"/>
        <v>0</v>
      </c>
      <c r="C588" s="31">
        <f>SUM(C589:C592)</f>
        <v>0</v>
      </c>
      <c r="D588" s="31">
        <f>SUM(D589:D592)</f>
        <v>0</v>
      </c>
      <c r="E588" s="31">
        <f>SUM(E589:E592)</f>
        <v>0</v>
      </c>
    </row>
    <row r="589" spans="1:5" hidden="1">
      <c r="A589" s="26" t="s">
        <v>8</v>
      </c>
      <c r="B589" s="20">
        <f t="shared" si="9"/>
        <v>0</v>
      </c>
      <c r="C589" s="20"/>
      <c r="D589" s="20"/>
      <c r="E589" s="24"/>
    </row>
    <row r="590" spans="1:5" hidden="1">
      <c r="A590" s="26" t="s">
        <v>9</v>
      </c>
      <c r="B590" s="20">
        <f t="shared" si="9"/>
        <v>0</v>
      </c>
      <c r="C590" s="20"/>
      <c r="D590" s="20"/>
      <c r="E590" s="24"/>
    </row>
    <row r="591" spans="1:5" hidden="1">
      <c r="A591" s="26" t="s">
        <v>10</v>
      </c>
      <c r="B591" s="20">
        <f t="shared" si="9"/>
        <v>0</v>
      </c>
      <c r="C591" s="20"/>
      <c r="D591" s="20"/>
      <c r="E591" s="24"/>
    </row>
    <row r="592" spans="1:5" hidden="1">
      <c r="A592" s="26" t="s">
        <v>415</v>
      </c>
      <c r="B592" s="20">
        <f t="shared" si="9"/>
        <v>0</v>
      </c>
      <c r="C592" s="20"/>
      <c r="D592" s="20"/>
      <c r="E592" s="24"/>
    </row>
    <row r="593" spans="1:5" s="16" customFormat="1" hidden="1">
      <c r="A593" s="45" t="s">
        <v>416</v>
      </c>
      <c r="B593" s="31">
        <f t="shared" si="9"/>
        <v>0</v>
      </c>
      <c r="C593" s="31">
        <f>SUM(C594:C595)</f>
        <v>0</v>
      </c>
      <c r="D593" s="31">
        <f>SUM(D594:D595)</f>
        <v>0</v>
      </c>
      <c r="E593" s="31">
        <f>SUM(E594:E595)</f>
        <v>0</v>
      </c>
    </row>
    <row r="594" spans="1:5" hidden="1">
      <c r="A594" s="26" t="s">
        <v>417</v>
      </c>
      <c r="B594" s="20">
        <f t="shared" si="9"/>
        <v>0</v>
      </c>
      <c r="C594" s="20"/>
      <c r="D594" s="20"/>
      <c r="E594" s="24"/>
    </row>
    <row r="595" spans="1:5" hidden="1">
      <c r="A595" s="26" t="s">
        <v>418</v>
      </c>
      <c r="B595" s="20">
        <f t="shared" si="9"/>
        <v>0</v>
      </c>
      <c r="C595" s="20"/>
      <c r="D595" s="20"/>
      <c r="E595" s="24"/>
    </row>
    <row r="596" spans="1:5" s="16" customFormat="1">
      <c r="A596" s="13" t="s">
        <v>419</v>
      </c>
      <c r="B596" s="13">
        <f t="shared" si="9"/>
        <v>168</v>
      </c>
      <c r="C596" s="18">
        <f>SUM(C597:C598)</f>
        <v>168</v>
      </c>
      <c r="D596" s="13">
        <f>SUM(D597:D598)</f>
        <v>0</v>
      </c>
      <c r="E596" s="15">
        <f>SUM(E597:E598)</f>
        <v>0</v>
      </c>
    </row>
    <row r="597" spans="1:5" hidden="1">
      <c r="A597" s="26" t="s">
        <v>420</v>
      </c>
      <c r="B597" s="20">
        <f t="shared" si="9"/>
        <v>0</v>
      </c>
      <c r="C597" s="20"/>
      <c r="D597" s="20"/>
      <c r="E597" s="24"/>
    </row>
    <row r="598" spans="1:5">
      <c r="A598" s="20" t="s">
        <v>421</v>
      </c>
      <c r="B598" s="20">
        <f t="shared" si="9"/>
        <v>168</v>
      </c>
      <c r="C598" s="21">
        <v>168</v>
      </c>
      <c r="D598" s="20"/>
      <c r="E598" s="22"/>
    </row>
    <row r="599" spans="1:5" s="16" customFormat="1" hidden="1">
      <c r="A599" s="45" t="s">
        <v>422</v>
      </c>
      <c r="B599" s="31">
        <f t="shared" si="9"/>
        <v>0</v>
      </c>
      <c r="C599" s="31">
        <f>SUM(C600:C601)</f>
        <v>0</v>
      </c>
      <c r="D599" s="31">
        <f>SUM(D600:D601)</f>
        <v>0</v>
      </c>
      <c r="E599" s="31">
        <f>SUM(E600:E601)</f>
        <v>0</v>
      </c>
    </row>
    <row r="600" spans="1:5" hidden="1">
      <c r="A600" s="26" t="s">
        <v>423</v>
      </c>
      <c r="B600" s="20">
        <f t="shared" si="9"/>
        <v>0</v>
      </c>
      <c r="C600" s="20"/>
      <c r="D600" s="20"/>
      <c r="E600" s="24"/>
    </row>
    <row r="601" spans="1:5" hidden="1">
      <c r="A601" s="26" t="s">
        <v>424</v>
      </c>
      <c r="B601" s="20">
        <f t="shared" si="9"/>
        <v>0</v>
      </c>
      <c r="C601" s="20"/>
      <c r="D601" s="20"/>
      <c r="E601" s="24"/>
    </row>
    <row r="602" spans="1:5" s="16" customFormat="1" hidden="1">
      <c r="A602" s="45" t="s">
        <v>425</v>
      </c>
      <c r="B602" s="31">
        <f t="shared" si="9"/>
        <v>0</v>
      </c>
      <c r="C602" s="31">
        <f>SUM(C603:C604)</f>
        <v>0</v>
      </c>
      <c r="D602" s="31">
        <f>SUM(D603:D604)</f>
        <v>0</v>
      </c>
      <c r="E602" s="31">
        <f>SUM(E603:E604)</f>
        <v>0</v>
      </c>
    </row>
    <row r="603" spans="1:5" hidden="1">
      <c r="A603" s="26" t="s">
        <v>426</v>
      </c>
      <c r="B603" s="20">
        <f t="shared" si="9"/>
        <v>0</v>
      </c>
      <c r="C603" s="20"/>
      <c r="D603" s="20"/>
      <c r="E603" s="24"/>
    </row>
    <row r="604" spans="1:5" hidden="1">
      <c r="A604" s="26" t="s">
        <v>427</v>
      </c>
      <c r="B604" s="20">
        <f t="shared" si="9"/>
        <v>0</v>
      </c>
      <c r="C604" s="20"/>
      <c r="D604" s="20"/>
      <c r="E604" s="24"/>
    </row>
    <row r="605" spans="1:5" s="16" customFormat="1" hidden="1">
      <c r="A605" s="45" t="s">
        <v>428</v>
      </c>
      <c r="B605" s="31">
        <f t="shared" si="9"/>
        <v>0</v>
      </c>
      <c r="C605" s="31">
        <f>SUM(C606:C607)</f>
        <v>0</v>
      </c>
      <c r="D605" s="31">
        <f>SUM(D606:D607)</f>
        <v>0</v>
      </c>
      <c r="E605" s="31">
        <f>SUM(E606:E607)</f>
        <v>0</v>
      </c>
    </row>
    <row r="606" spans="1:5" hidden="1">
      <c r="A606" s="26" t="s">
        <v>429</v>
      </c>
      <c r="B606" s="20">
        <f t="shared" si="9"/>
        <v>0</v>
      </c>
      <c r="C606" s="20"/>
      <c r="D606" s="20"/>
      <c r="E606" s="24"/>
    </row>
    <row r="607" spans="1:5" hidden="1">
      <c r="A607" s="26" t="s">
        <v>430</v>
      </c>
      <c r="B607" s="20">
        <f t="shared" si="9"/>
        <v>0</v>
      </c>
      <c r="C607" s="20"/>
      <c r="D607" s="20"/>
      <c r="E607" s="24"/>
    </row>
    <row r="608" spans="1:5" s="16" customFormat="1">
      <c r="A608" s="13" t="s">
        <v>431</v>
      </c>
      <c r="B608" s="13">
        <f t="shared" si="9"/>
        <v>550</v>
      </c>
      <c r="C608" s="18">
        <f>SUM(C609:C611)</f>
        <v>550</v>
      </c>
      <c r="D608" s="13">
        <f>SUM(D609:D611)</f>
        <v>0</v>
      </c>
      <c r="E608" s="15">
        <f>SUM(E609:E611)</f>
        <v>0</v>
      </c>
    </row>
    <row r="609" spans="1:5">
      <c r="A609" s="20" t="s">
        <v>432</v>
      </c>
      <c r="B609" s="20">
        <f t="shared" si="9"/>
        <v>550</v>
      </c>
      <c r="C609" s="21">
        <v>550</v>
      </c>
      <c r="D609" s="20"/>
      <c r="E609" s="22"/>
    </row>
    <row r="610" spans="1:5" hidden="1">
      <c r="A610" s="26" t="s">
        <v>433</v>
      </c>
      <c r="B610" s="20">
        <f t="shared" si="9"/>
        <v>0</v>
      </c>
      <c r="C610" s="20"/>
      <c r="D610" s="20"/>
      <c r="E610" s="24"/>
    </row>
    <row r="611" spans="1:5" hidden="1">
      <c r="A611" s="26" t="s">
        <v>434</v>
      </c>
      <c r="B611" s="20">
        <f t="shared" si="9"/>
        <v>0</v>
      </c>
      <c r="C611" s="20"/>
      <c r="D611" s="20"/>
      <c r="E611" s="24"/>
    </row>
    <row r="612" spans="1:5" s="16" customFormat="1" hidden="1">
      <c r="A612" s="45" t="s">
        <v>435</v>
      </c>
      <c r="B612" s="31">
        <f t="shared" si="9"/>
        <v>0</v>
      </c>
      <c r="C612" s="31">
        <f>SUM(C613:C615)</f>
        <v>0</v>
      </c>
      <c r="D612" s="31">
        <f>SUM(D613:D615)</f>
        <v>0</v>
      </c>
      <c r="E612" s="31">
        <f>SUM(E613:E615)</f>
        <v>0</v>
      </c>
    </row>
    <row r="613" spans="1:5" hidden="1">
      <c r="A613" s="26" t="s">
        <v>436</v>
      </c>
      <c r="B613" s="20">
        <f t="shared" si="9"/>
        <v>0</v>
      </c>
      <c r="C613" s="20"/>
      <c r="D613" s="20"/>
      <c r="E613" s="24"/>
    </row>
    <row r="614" spans="1:5" hidden="1">
      <c r="A614" s="26" t="s">
        <v>437</v>
      </c>
      <c r="B614" s="20">
        <f t="shared" si="9"/>
        <v>0</v>
      </c>
      <c r="C614" s="20"/>
      <c r="D614" s="20"/>
      <c r="E614" s="24"/>
    </row>
    <row r="615" spans="1:5" hidden="1">
      <c r="A615" s="26" t="s">
        <v>438</v>
      </c>
      <c r="B615" s="20">
        <f t="shared" si="9"/>
        <v>0</v>
      </c>
      <c r="C615" s="20"/>
      <c r="D615" s="20"/>
      <c r="E615" s="24"/>
    </row>
    <row r="616" spans="1:5" s="16" customFormat="1">
      <c r="A616" s="54" t="s">
        <v>439</v>
      </c>
      <c r="B616" s="13">
        <f t="shared" si="9"/>
        <v>775</v>
      </c>
      <c r="C616" s="18">
        <f>SUM(C617:C623)</f>
        <v>775</v>
      </c>
      <c r="D616" s="13">
        <f>SUM(D617:D623)</f>
        <v>0</v>
      </c>
      <c r="E616" s="15">
        <f>SUM(E617:E623)</f>
        <v>0</v>
      </c>
    </row>
    <row r="617" spans="1:5">
      <c r="A617" s="20" t="s">
        <v>8</v>
      </c>
      <c r="B617" s="20">
        <f t="shared" si="9"/>
        <v>370</v>
      </c>
      <c r="C617" s="21">
        <v>370</v>
      </c>
      <c r="D617" s="20"/>
      <c r="E617" s="22"/>
    </row>
    <row r="618" spans="1:5" hidden="1">
      <c r="A618" s="26" t="s">
        <v>9</v>
      </c>
      <c r="B618" s="20">
        <f t="shared" si="9"/>
        <v>0</v>
      </c>
      <c r="C618" s="20"/>
      <c r="D618" s="20"/>
      <c r="E618" s="24"/>
    </row>
    <row r="619" spans="1:5" hidden="1">
      <c r="A619" s="26" t="s">
        <v>10</v>
      </c>
      <c r="B619" s="20">
        <f t="shared" si="9"/>
        <v>0</v>
      </c>
      <c r="C619" s="20"/>
      <c r="D619" s="20"/>
      <c r="E619" s="24"/>
    </row>
    <row r="620" spans="1:5" hidden="1">
      <c r="A620" s="26" t="s">
        <v>440</v>
      </c>
      <c r="B620" s="20">
        <f t="shared" si="9"/>
        <v>0</v>
      </c>
      <c r="C620" s="20"/>
      <c r="D620" s="20"/>
      <c r="E620" s="24"/>
    </row>
    <row r="621" spans="1:5">
      <c r="A621" s="20" t="s">
        <v>441</v>
      </c>
      <c r="B621" s="20">
        <f t="shared" si="9"/>
        <v>149</v>
      </c>
      <c r="C621" s="21">
        <v>149</v>
      </c>
      <c r="D621" s="20"/>
      <c r="E621" s="22"/>
    </row>
    <row r="622" spans="1:5" hidden="1">
      <c r="A622" s="26" t="s">
        <v>17</v>
      </c>
      <c r="B622" s="20">
        <f t="shared" si="9"/>
        <v>0</v>
      </c>
      <c r="C622" s="20"/>
      <c r="D622" s="20"/>
      <c r="E622" s="24"/>
    </row>
    <row r="623" spans="1:5">
      <c r="A623" s="20" t="s">
        <v>442</v>
      </c>
      <c r="B623" s="20">
        <f t="shared" si="9"/>
        <v>256</v>
      </c>
      <c r="C623" s="21">
        <v>256</v>
      </c>
      <c r="D623" s="20"/>
      <c r="E623" s="22"/>
    </row>
    <row r="624" spans="1:5" s="16" customFormat="1" hidden="1">
      <c r="A624" s="45" t="s">
        <v>443</v>
      </c>
      <c r="B624" s="31">
        <f t="shared" si="9"/>
        <v>0</v>
      </c>
      <c r="C624" s="31">
        <f>SUM(C625:C626)</f>
        <v>0</v>
      </c>
      <c r="D624" s="31">
        <f>SUM(D625:D626)</f>
        <v>0</v>
      </c>
      <c r="E624" s="31">
        <f>SUM(E625:E626)</f>
        <v>0</v>
      </c>
    </row>
    <row r="625" spans="1:5" hidden="1">
      <c r="A625" s="26" t="s">
        <v>444</v>
      </c>
      <c r="B625" s="20">
        <f t="shared" si="9"/>
        <v>0</v>
      </c>
      <c r="C625" s="20"/>
      <c r="D625" s="20"/>
      <c r="E625" s="24"/>
    </row>
    <row r="626" spans="1:5" hidden="1">
      <c r="A626" s="26" t="s">
        <v>445</v>
      </c>
      <c r="B626" s="20">
        <f t="shared" si="9"/>
        <v>0</v>
      </c>
      <c r="C626" s="20"/>
      <c r="D626" s="20"/>
      <c r="E626" s="24"/>
    </row>
    <row r="627" spans="1:5" s="16" customFormat="1">
      <c r="A627" s="13" t="s">
        <v>446</v>
      </c>
      <c r="B627" s="13">
        <f t="shared" si="9"/>
        <v>738</v>
      </c>
      <c r="C627" s="18">
        <f>228+441+69</f>
        <v>738</v>
      </c>
      <c r="D627" s="13"/>
      <c r="E627" s="15"/>
    </row>
    <row r="628" spans="1:5" s="16" customFormat="1">
      <c r="A628" s="13" t="s">
        <v>447</v>
      </c>
      <c r="B628" s="13">
        <f t="shared" si="9"/>
        <v>12809</v>
      </c>
      <c r="C628" s="18">
        <f>+C629+C634+C649+C653+C665+C668+C672+C677+C681+C685+C688+C697+C698</f>
        <v>12650</v>
      </c>
      <c r="D628" s="13">
        <f>+D629+D634+D649+D653+D665+D668+D672+D677+D681+D685+D688+D697+D698</f>
        <v>0</v>
      </c>
      <c r="E628" s="15">
        <f>+E629+E634+E649+E653+E665+E668+E672+E677+E681+E685+E688+E697+E698</f>
        <v>159</v>
      </c>
    </row>
    <row r="629" spans="1:5" s="16" customFormat="1">
      <c r="A629" s="13" t="s">
        <v>448</v>
      </c>
      <c r="B629" s="13">
        <f t="shared" si="9"/>
        <v>874</v>
      </c>
      <c r="C629" s="18">
        <f>SUM(C630:C633)</f>
        <v>874</v>
      </c>
      <c r="D629" s="13">
        <f>SUM(D630:D633)</f>
        <v>0</v>
      </c>
      <c r="E629" s="15">
        <f>SUM(E630:E633)</f>
        <v>0</v>
      </c>
    </row>
    <row r="630" spans="1:5">
      <c r="A630" s="20" t="s">
        <v>8</v>
      </c>
      <c r="B630" s="20">
        <f t="shared" si="9"/>
        <v>874</v>
      </c>
      <c r="C630" s="21">
        <v>874</v>
      </c>
      <c r="D630" s="20"/>
      <c r="E630" s="22"/>
    </row>
    <row r="631" spans="1:5" hidden="1">
      <c r="A631" s="26" t="s">
        <v>9</v>
      </c>
      <c r="B631" s="20">
        <f t="shared" si="9"/>
        <v>0</v>
      </c>
      <c r="C631" s="20"/>
      <c r="D631" s="20"/>
      <c r="E631" s="24"/>
    </row>
    <row r="632" spans="1:5" hidden="1">
      <c r="A632" s="26" t="s">
        <v>10</v>
      </c>
      <c r="B632" s="20">
        <f t="shared" si="9"/>
        <v>0</v>
      </c>
      <c r="C632" s="20"/>
      <c r="D632" s="20"/>
      <c r="E632" s="24"/>
    </row>
    <row r="633" spans="1:5" hidden="1">
      <c r="A633" s="26" t="s">
        <v>449</v>
      </c>
      <c r="B633" s="20">
        <f t="shared" si="9"/>
        <v>0</v>
      </c>
      <c r="C633" s="20"/>
      <c r="D633" s="20"/>
      <c r="E633" s="24"/>
    </row>
    <row r="634" spans="1:5" s="16" customFormat="1">
      <c r="A634" s="13" t="s">
        <v>450</v>
      </c>
      <c r="B634" s="13">
        <f t="shared" si="9"/>
        <v>2000</v>
      </c>
      <c r="C634" s="18">
        <f>SUM(C635:C648)</f>
        <v>2000</v>
      </c>
      <c r="D634" s="13">
        <f>SUM(D635:D648)</f>
        <v>0</v>
      </c>
      <c r="E634" s="15">
        <f>SUM(E635:E648)</f>
        <v>0</v>
      </c>
    </row>
    <row r="635" spans="1:5">
      <c r="A635" s="20" t="s">
        <v>451</v>
      </c>
      <c r="B635" s="20">
        <f t="shared" si="9"/>
        <v>2000</v>
      </c>
      <c r="C635" s="21">
        <f>2500-500</f>
        <v>2000</v>
      </c>
      <c r="D635" s="20"/>
      <c r="E635" s="22"/>
    </row>
    <row r="636" spans="1:5" hidden="1">
      <c r="A636" s="26" t="s">
        <v>452</v>
      </c>
      <c r="B636" s="20">
        <f t="shared" si="9"/>
        <v>0</v>
      </c>
      <c r="C636" s="20"/>
      <c r="D636" s="20"/>
      <c r="E636" s="24"/>
    </row>
    <row r="637" spans="1:5" hidden="1">
      <c r="A637" s="26" t="s">
        <v>453</v>
      </c>
      <c r="B637" s="20">
        <f t="shared" si="9"/>
        <v>0</v>
      </c>
      <c r="C637" s="20"/>
      <c r="D637" s="20"/>
      <c r="E637" s="24"/>
    </row>
    <row r="638" spans="1:5" hidden="1">
      <c r="A638" s="26" t="s">
        <v>454</v>
      </c>
      <c r="B638" s="20">
        <f t="shared" si="9"/>
        <v>0</v>
      </c>
      <c r="C638" s="20"/>
      <c r="D638" s="20"/>
      <c r="E638" s="24"/>
    </row>
    <row r="639" spans="1:5" hidden="1">
      <c r="A639" s="26" t="s">
        <v>455</v>
      </c>
      <c r="B639" s="20">
        <f t="shared" si="9"/>
        <v>0</v>
      </c>
      <c r="C639" s="20"/>
      <c r="D639" s="20"/>
      <c r="E639" s="24"/>
    </row>
    <row r="640" spans="1:5" hidden="1">
      <c r="A640" s="26" t="s">
        <v>456</v>
      </c>
      <c r="B640" s="20">
        <f t="shared" si="9"/>
        <v>0</v>
      </c>
      <c r="C640" s="20"/>
      <c r="D640" s="20"/>
      <c r="E640" s="24"/>
    </row>
    <row r="641" spans="1:5" hidden="1">
      <c r="A641" s="26" t="s">
        <v>457</v>
      </c>
      <c r="B641" s="20">
        <f t="shared" si="9"/>
        <v>0</v>
      </c>
      <c r="C641" s="20"/>
      <c r="D641" s="20"/>
      <c r="E641" s="24"/>
    </row>
    <row r="642" spans="1:5" hidden="1">
      <c r="A642" s="26" t="s">
        <v>458</v>
      </c>
      <c r="B642" s="20">
        <f t="shared" si="9"/>
        <v>0</v>
      </c>
      <c r="C642" s="20"/>
      <c r="D642" s="20"/>
      <c r="E642" s="24"/>
    </row>
    <row r="643" spans="1:5" hidden="1">
      <c r="A643" s="26" t="s">
        <v>459</v>
      </c>
      <c r="B643" s="20">
        <f t="shared" si="9"/>
        <v>0</v>
      </c>
      <c r="C643" s="20"/>
      <c r="D643" s="20"/>
      <c r="E643" s="24"/>
    </row>
    <row r="644" spans="1:5" hidden="1">
      <c r="A644" s="26" t="s">
        <v>460</v>
      </c>
      <c r="B644" s="20">
        <f t="shared" si="9"/>
        <v>0</v>
      </c>
      <c r="C644" s="20"/>
      <c r="D644" s="20"/>
      <c r="E644" s="24"/>
    </row>
    <row r="645" spans="1:5" hidden="1">
      <c r="A645" s="26" t="s">
        <v>461</v>
      </c>
      <c r="B645" s="20">
        <f t="shared" si="9"/>
        <v>0</v>
      </c>
      <c r="C645" s="20"/>
      <c r="D645" s="20"/>
      <c r="E645" s="24"/>
    </row>
    <row r="646" spans="1:5" hidden="1">
      <c r="A646" s="26" t="s">
        <v>462</v>
      </c>
      <c r="B646" s="20">
        <f t="shared" si="9"/>
        <v>0</v>
      </c>
      <c r="C646" s="20"/>
      <c r="D646" s="20"/>
      <c r="E646" s="24"/>
    </row>
    <row r="647" spans="1:5" hidden="1">
      <c r="A647" s="26" t="s">
        <v>463</v>
      </c>
      <c r="B647" s="20">
        <f t="shared" si="9"/>
        <v>0</v>
      </c>
      <c r="C647" s="20"/>
      <c r="D647" s="20"/>
      <c r="E647" s="24"/>
    </row>
    <row r="648" spans="1:5" hidden="1">
      <c r="A648" s="26" t="s">
        <v>464</v>
      </c>
      <c r="B648" s="20">
        <f t="shared" ref="B648:B711" si="10">SUM(C648:E648)</f>
        <v>0</v>
      </c>
      <c r="C648" s="20"/>
      <c r="D648" s="20"/>
      <c r="E648" s="24"/>
    </row>
    <row r="649" spans="1:5" s="16" customFormat="1" hidden="1">
      <c r="A649" s="45" t="s">
        <v>465</v>
      </c>
      <c r="B649" s="31">
        <f t="shared" si="10"/>
        <v>0</v>
      </c>
      <c r="C649" s="31">
        <f>SUM(C650:C652)</f>
        <v>0</v>
      </c>
      <c r="D649" s="31">
        <f>SUM(D650:D652)</f>
        <v>0</v>
      </c>
      <c r="E649" s="31">
        <f>SUM(E650:E652)</f>
        <v>0</v>
      </c>
    </row>
    <row r="650" spans="1:5" hidden="1">
      <c r="A650" s="26" t="s">
        <v>466</v>
      </c>
      <c r="B650" s="20">
        <f t="shared" si="10"/>
        <v>0</v>
      </c>
      <c r="C650" s="20"/>
      <c r="D650" s="20"/>
      <c r="E650" s="24"/>
    </row>
    <row r="651" spans="1:5" hidden="1">
      <c r="A651" s="26" t="s">
        <v>467</v>
      </c>
      <c r="B651" s="20">
        <f t="shared" si="10"/>
        <v>0</v>
      </c>
      <c r="C651" s="20"/>
      <c r="D651" s="20"/>
      <c r="E651" s="24"/>
    </row>
    <row r="652" spans="1:5" hidden="1">
      <c r="A652" s="26" t="s">
        <v>468</v>
      </c>
      <c r="B652" s="20">
        <f t="shared" si="10"/>
        <v>0</v>
      </c>
      <c r="C652" s="20"/>
      <c r="D652" s="20"/>
      <c r="E652" s="24"/>
    </row>
    <row r="653" spans="1:5" s="16" customFormat="1">
      <c r="A653" s="13" t="s">
        <v>469</v>
      </c>
      <c r="B653" s="13">
        <f t="shared" si="10"/>
        <v>2372</v>
      </c>
      <c r="C653" s="18">
        <f>SUM(C654:C664)</f>
        <v>2246</v>
      </c>
      <c r="D653" s="13">
        <f>SUM(D654:D664)</f>
        <v>0</v>
      </c>
      <c r="E653" s="15">
        <f>SUM(E654:E664)</f>
        <v>126</v>
      </c>
    </row>
    <row r="654" spans="1:5">
      <c r="A654" s="20" t="s">
        <v>470</v>
      </c>
      <c r="B654" s="20">
        <f t="shared" si="10"/>
        <v>736</v>
      </c>
      <c r="C654" s="21">
        <v>736</v>
      </c>
      <c r="D654" s="20"/>
      <c r="E654" s="22"/>
    </row>
    <row r="655" spans="1:5">
      <c r="A655" s="20" t="s">
        <v>471</v>
      </c>
      <c r="B655" s="20">
        <f t="shared" si="10"/>
        <v>357</v>
      </c>
      <c r="C655" s="21">
        <v>357</v>
      </c>
      <c r="D655" s="20"/>
      <c r="E655" s="22"/>
    </row>
    <row r="656" spans="1:5">
      <c r="A656" s="20" t="s">
        <v>472</v>
      </c>
      <c r="B656" s="20">
        <f t="shared" si="10"/>
        <v>356</v>
      </c>
      <c r="C656" s="21">
        <v>356</v>
      </c>
      <c r="D656" s="20"/>
      <c r="E656" s="22"/>
    </row>
    <row r="657" spans="1:5" hidden="1">
      <c r="A657" s="26" t="s">
        <v>473</v>
      </c>
      <c r="B657" s="20">
        <f t="shared" si="10"/>
        <v>0</v>
      </c>
      <c r="C657" s="20"/>
      <c r="D657" s="20"/>
      <c r="E657" s="24"/>
    </row>
    <row r="658" spans="1:5" hidden="1">
      <c r="A658" s="26" t="s">
        <v>474</v>
      </c>
      <c r="B658" s="20">
        <f t="shared" si="10"/>
        <v>0</v>
      </c>
      <c r="C658" s="20"/>
      <c r="D658" s="20"/>
      <c r="E658" s="24"/>
    </row>
    <row r="659" spans="1:5">
      <c r="A659" s="20" t="s">
        <v>475</v>
      </c>
      <c r="B659" s="20">
        <f t="shared" si="10"/>
        <v>797</v>
      </c>
      <c r="C659" s="21">
        <v>797</v>
      </c>
      <c r="D659" s="20"/>
      <c r="E659" s="22"/>
    </row>
    <row r="660" spans="1:5" hidden="1">
      <c r="A660" s="26" t="s">
        <v>476</v>
      </c>
      <c r="B660" s="20">
        <f t="shared" si="10"/>
        <v>0</v>
      </c>
      <c r="C660" s="20"/>
      <c r="D660" s="20"/>
      <c r="E660" s="24"/>
    </row>
    <row r="661" spans="1:5">
      <c r="A661" s="20" t="s">
        <v>477</v>
      </c>
      <c r="B661" s="20">
        <f t="shared" si="10"/>
        <v>49</v>
      </c>
      <c r="C661" s="21"/>
      <c r="D661" s="20"/>
      <c r="E661" s="22">
        <v>49</v>
      </c>
    </row>
    <row r="662" spans="1:5">
      <c r="A662" s="20" t="s">
        <v>478</v>
      </c>
      <c r="B662" s="20">
        <f t="shared" si="10"/>
        <v>55</v>
      </c>
      <c r="C662" s="21"/>
      <c r="D662" s="20"/>
      <c r="E662" s="22">
        <f>12+43</f>
        <v>55</v>
      </c>
    </row>
    <row r="663" spans="1:5" hidden="1">
      <c r="A663" s="26" t="s">
        <v>479</v>
      </c>
      <c r="B663" s="20">
        <f t="shared" si="10"/>
        <v>0</v>
      </c>
      <c r="C663" s="20"/>
      <c r="D663" s="20"/>
      <c r="E663" s="24"/>
    </row>
    <row r="664" spans="1:5">
      <c r="A664" s="20" t="s">
        <v>480</v>
      </c>
      <c r="B664" s="20">
        <f t="shared" si="10"/>
        <v>22</v>
      </c>
      <c r="C664" s="21"/>
      <c r="D664" s="20"/>
      <c r="E664" s="22">
        <v>22</v>
      </c>
    </row>
    <row r="665" spans="1:5" s="16" customFormat="1">
      <c r="A665" s="13" t="s">
        <v>481</v>
      </c>
      <c r="B665" s="13">
        <f t="shared" si="10"/>
        <v>740</v>
      </c>
      <c r="C665" s="18">
        <f>SUM(C666:C667)</f>
        <v>740</v>
      </c>
      <c r="D665" s="13">
        <f>SUM(D666:D667)</f>
        <v>0</v>
      </c>
      <c r="E665" s="15">
        <f>SUM(E666:E667)</f>
        <v>0</v>
      </c>
    </row>
    <row r="666" spans="1:5">
      <c r="A666" s="20" t="s">
        <v>482</v>
      </c>
      <c r="B666" s="20">
        <f t="shared" si="10"/>
        <v>740</v>
      </c>
      <c r="C666" s="21">
        <v>740</v>
      </c>
      <c r="D666" s="20"/>
      <c r="E666" s="22"/>
    </row>
    <row r="667" spans="1:5" hidden="1">
      <c r="A667" s="26" t="s">
        <v>483</v>
      </c>
      <c r="B667" s="20">
        <f t="shared" si="10"/>
        <v>0</v>
      </c>
      <c r="C667" s="20"/>
      <c r="D667" s="20"/>
      <c r="E667" s="24"/>
    </row>
    <row r="668" spans="1:5" s="16" customFormat="1" hidden="1">
      <c r="A668" s="45" t="s">
        <v>484</v>
      </c>
      <c r="B668" s="31">
        <f t="shared" si="10"/>
        <v>0</v>
      </c>
      <c r="C668" s="31">
        <f>SUM(C669:C671)</f>
        <v>0</v>
      </c>
      <c r="D668" s="31">
        <f>SUM(D669:D671)</f>
        <v>0</v>
      </c>
      <c r="E668" s="31">
        <f>SUM(E669:E671)</f>
        <v>0</v>
      </c>
    </row>
    <row r="669" spans="1:5" hidden="1">
      <c r="A669" s="26" t="s">
        <v>485</v>
      </c>
      <c r="B669" s="20">
        <f t="shared" si="10"/>
        <v>0</v>
      </c>
      <c r="C669" s="20"/>
      <c r="D669" s="20"/>
      <c r="E669" s="24"/>
    </row>
    <row r="670" spans="1:5" hidden="1">
      <c r="A670" s="26" t="s">
        <v>486</v>
      </c>
      <c r="B670" s="20">
        <f t="shared" si="10"/>
        <v>0</v>
      </c>
      <c r="C670" s="20"/>
      <c r="D670" s="20"/>
      <c r="E670" s="24"/>
    </row>
    <row r="671" spans="1:5" hidden="1">
      <c r="A671" s="26" t="s">
        <v>487</v>
      </c>
      <c r="B671" s="20">
        <f t="shared" si="10"/>
        <v>0</v>
      </c>
      <c r="C671" s="20"/>
      <c r="D671" s="20"/>
      <c r="E671" s="24"/>
    </row>
    <row r="672" spans="1:5" s="16" customFormat="1">
      <c r="A672" s="13" t="s">
        <v>488</v>
      </c>
      <c r="B672" s="13">
        <f t="shared" si="10"/>
        <v>6253</v>
      </c>
      <c r="C672" s="18">
        <f>SUM(C673:C676)</f>
        <v>6253</v>
      </c>
      <c r="D672" s="13">
        <f>SUM(D673:D676)</f>
        <v>0</v>
      </c>
      <c r="E672" s="15">
        <f>SUM(E673:E676)</f>
        <v>0</v>
      </c>
    </row>
    <row r="673" spans="1:5">
      <c r="A673" s="20" t="s">
        <v>489</v>
      </c>
      <c r="B673" s="20">
        <f t="shared" si="10"/>
        <v>2305</v>
      </c>
      <c r="C673" s="21">
        <v>2305</v>
      </c>
      <c r="D673" s="20"/>
      <c r="E673" s="22"/>
    </row>
    <row r="674" spans="1:5">
      <c r="A674" s="20" t="s">
        <v>490</v>
      </c>
      <c r="B674" s="20">
        <f t="shared" si="10"/>
        <v>2113</v>
      </c>
      <c r="C674" s="21">
        <v>2113</v>
      </c>
      <c r="D674" s="20"/>
      <c r="E674" s="22"/>
    </row>
    <row r="675" spans="1:5">
      <c r="A675" s="20" t="s">
        <v>491</v>
      </c>
      <c r="B675" s="20">
        <f t="shared" si="10"/>
        <v>1835</v>
      </c>
      <c r="C675" s="21">
        <f>1235+600</f>
        <v>1835</v>
      </c>
      <c r="D675" s="20"/>
      <c r="E675" s="22"/>
    </row>
    <row r="676" spans="1:5" hidden="1">
      <c r="A676" s="26" t="s">
        <v>492</v>
      </c>
      <c r="B676" s="20">
        <f t="shared" si="10"/>
        <v>0</v>
      </c>
      <c r="C676" s="20"/>
      <c r="D676" s="20"/>
      <c r="E676" s="24"/>
    </row>
    <row r="677" spans="1:5" s="16" customFormat="1" hidden="1">
      <c r="A677" s="45" t="s">
        <v>493</v>
      </c>
      <c r="B677" s="31">
        <f t="shared" si="10"/>
        <v>0</v>
      </c>
      <c r="C677" s="31">
        <f>SUM(C678:C680)</f>
        <v>0</v>
      </c>
      <c r="D677" s="31">
        <f>SUM(D678:D680)</f>
        <v>0</v>
      </c>
      <c r="E677" s="31">
        <f>SUM(E678:E680)</f>
        <v>0</v>
      </c>
    </row>
    <row r="678" spans="1:5" hidden="1">
      <c r="A678" s="26" t="s">
        <v>494</v>
      </c>
      <c r="B678" s="20">
        <f t="shared" si="10"/>
        <v>0</v>
      </c>
      <c r="C678" s="20"/>
      <c r="D678" s="20"/>
      <c r="E678" s="24"/>
    </row>
    <row r="679" spans="1:5" hidden="1">
      <c r="A679" s="26" t="s">
        <v>495</v>
      </c>
      <c r="B679" s="20">
        <f t="shared" si="10"/>
        <v>0</v>
      </c>
      <c r="C679" s="20"/>
      <c r="D679" s="20"/>
      <c r="E679" s="24"/>
    </row>
    <row r="680" spans="1:5" hidden="1">
      <c r="A680" s="26" t="s">
        <v>496</v>
      </c>
      <c r="B680" s="20">
        <f t="shared" si="10"/>
        <v>0</v>
      </c>
      <c r="C680" s="20"/>
      <c r="D680" s="20"/>
      <c r="E680" s="24"/>
    </row>
    <row r="681" spans="1:5" s="16" customFormat="1" hidden="1">
      <c r="A681" s="45" t="s">
        <v>497</v>
      </c>
      <c r="B681" s="31">
        <f t="shared" si="10"/>
        <v>0</v>
      </c>
      <c r="C681" s="31">
        <f>SUM(C682:C684)</f>
        <v>0</v>
      </c>
      <c r="D681" s="31">
        <f>SUM(D682:D684)</f>
        <v>0</v>
      </c>
      <c r="E681" s="31">
        <f>SUM(E682:E684)</f>
        <v>0</v>
      </c>
    </row>
    <row r="682" spans="1:5" hidden="1">
      <c r="A682" s="26" t="s">
        <v>498</v>
      </c>
      <c r="B682" s="20">
        <f t="shared" si="10"/>
        <v>0</v>
      </c>
      <c r="C682" s="20"/>
      <c r="D682" s="20"/>
      <c r="E682" s="24"/>
    </row>
    <row r="683" spans="1:5" hidden="1">
      <c r="A683" s="26" t="s">
        <v>499</v>
      </c>
      <c r="B683" s="20">
        <f t="shared" si="10"/>
        <v>0</v>
      </c>
      <c r="C683" s="20"/>
      <c r="D683" s="20"/>
      <c r="E683" s="24"/>
    </row>
    <row r="684" spans="1:5" hidden="1">
      <c r="A684" s="26" t="s">
        <v>500</v>
      </c>
      <c r="B684" s="20">
        <f t="shared" si="10"/>
        <v>0</v>
      </c>
      <c r="C684" s="20"/>
      <c r="D684" s="20"/>
      <c r="E684" s="24"/>
    </row>
    <row r="685" spans="1:5" s="16" customFormat="1" hidden="1">
      <c r="A685" s="45" t="s">
        <v>501</v>
      </c>
      <c r="B685" s="31">
        <f t="shared" si="10"/>
        <v>0</v>
      </c>
      <c r="C685" s="31">
        <f>SUM(C686:C687)</f>
        <v>0</v>
      </c>
      <c r="D685" s="31">
        <f>SUM(D686:D687)</f>
        <v>0</v>
      </c>
      <c r="E685" s="31">
        <f>SUM(E686:E687)</f>
        <v>0</v>
      </c>
    </row>
    <row r="686" spans="1:5" hidden="1">
      <c r="A686" s="26" t="s">
        <v>502</v>
      </c>
      <c r="B686" s="20">
        <f t="shared" si="10"/>
        <v>0</v>
      </c>
      <c r="C686" s="20"/>
      <c r="D686" s="20"/>
      <c r="E686" s="24"/>
    </row>
    <row r="687" spans="1:5" hidden="1">
      <c r="A687" s="26" t="s">
        <v>503</v>
      </c>
      <c r="B687" s="20">
        <f t="shared" si="10"/>
        <v>0</v>
      </c>
      <c r="C687" s="20"/>
      <c r="D687" s="20"/>
      <c r="E687" s="24"/>
    </row>
    <row r="688" spans="1:5" s="16" customFormat="1">
      <c r="A688" s="13" t="s">
        <v>504</v>
      </c>
      <c r="B688" s="13">
        <f t="shared" si="10"/>
        <v>537</v>
      </c>
      <c r="C688" s="18">
        <f>SUM(C689:C696)</f>
        <v>537</v>
      </c>
      <c r="D688" s="13">
        <f>SUM(D689:D696)</f>
        <v>0</v>
      </c>
      <c r="E688" s="15">
        <f>SUM(E689:E696)</f>
        <v>0</v>
      </c>
    </row>
    <row r="689" spans="1:5">
      <c r="A689" s="20" t="s">
        <v>8</v>
      </c>
      <c r="B689" s="20">
        <f t="shared" si="10"/>
        <v>537</v>
      </c>
      <c r="C689" s="21">
        <v>537</v>
      </c>
      <c r="D689" s="20"/>
      <c r="E689" s="22"/>
    </row>
    <row r="690" spans="1:5" hidden="1">
      <c r="A690" s="26" t="s">
        <v>9</v>
      </c>
      <c r="B690" s="20">
        <f t="shared" si="10"/>
        <v>0</v>
      </c>
      <c r="C690" s="20"/>
      <c r="D690" s="20"/>
      <c r="E690" s="24"/>
    </row>
    <row r="691" spans="1:5" hidden="1">
      <c r="A691" s="26" t="s">
        <v>10</v>
      </c>
      <c r="B691" s="20">
        <f t="shared" si="10"/>
        <v>0</v>
      </c>
      <c r="C691" s="20"/>
      <c r="D691" s="20"/>
      <c r="E691" s="24"/>
    </row>
    <row r="692" spans="1:5" hidden="1">
      <c r="A692" s="26" t="s">
        <v>49</v>
      </c>
      <c r="B692" s="20">
        <f t="shared" si="10"/>
        <v>0</v>
      </c>
      <c r="C692" s="20"/>
      <c r="D692" s="20"/>
      <c r="E692" s="24"/>
    </row>
    <row r="693" spans="1:5" hidden="1">
      <c r="A693" s="26" t="s">
        <v>505</v>
      </c>
      <c r="B693" s="20">
        <f t="shared" si="10"/>
        <v>0</v>
      </c>
      <c r="C693" s="20"/>
      <c r="D693" s="20"/>
      <c r="E693" s="24"/>
    </row>
    <row r="694" spans="1:5" hidden="1">
      <c r="A694" s="26" t="s">
        <v>506</v>
      </c>
      <c r="B694" s="20">
        <f t="shared" si="10"/>
        <v>0</v>
      </c>
      <c r="C694" s="20"/>
      <c r="D694" s="20"/>
      <c r="E694" s="24"/>
    </row>
    <row r="695" spans="1:5" hidden="1">
      <c r="A695" s="26" t="s">
        <v>17</v>
      </c>
      <c r="B695" s="20">
        <f t="shared" si="10"/>
        <v>0</v>
      </c>
      <c r="C695" s="20"/>
      <c r="D695" s="20"/>
      <c r="E695" s="24"/>
    </row>
    <row r="696" spans="1:5" hidden="1">
      <c r="A696" s="26" t="s">
        <v>507</v>
      </c>
      <c r="B696" s="20">
        <f t="shared" si="10"/>
        <v>0</v>
      </c>
      <c r="C696" s="20"/>
      <c r="D696" s="20"/>
      <c r="E696" s="24"/>
    </row>
    <row r="697" spans="1:5" hidden="1">
      <c r="A697" s="55" t="s">
        <v>508</v>
      </c>
      <c r="B697" s="47">
        <f t="shared" si="10"/>
        <v>0</v>
      </c>
      <c r="C697" s="47"/>
      <c r="D697" s="47"/>
      <c r="E697" s="48"/>
    </row>
    <row r="698" spans="1:5">
      <c r="A698" s="20" t="s">
        <v>509</v>
      </c>
      <c r="B698" s="20">
        <f t="shared" si="10"/>
        <v>33</v>
      </c>
      <c r="C698" s="21"/>
      <c r="D698" s="20"/>
      <c r="E698" s="22">
        <v>33</v>
      </c>
    </row>
    <row r="699" spans="1:5" s="16" customFormat="1">
      <c r="A699" s="13" t="s">
        <v>510</v>
      </c>
      <c r="B699" s="13">
        <f t="shared" si="10"/>
        <v>13199</v>
      </c>
      <c r="C699" s="18">
        <f>+C700+C710+C714+C723+C730+C737+C743+C746+C749+C750+C751+C757+C758+C759+C770</f>
        <v>5579</v>
      </c>
      <c r="D699" s="13">
        <f>+D700+D710+D714+D723+D730+D737+D743+D746+D749+D750+D751+D757+D758+D759+D770</f>
        <v>0</v>
      </c>
      <c r="E699" s="15">
        <f>+E700+E710+E714+E723+E730+E737+E743+E746+E749+E750+E751+E757+E758+E759+E770</f>
        <v>7620</v>
      </c>
    </row>
    <row r="700" spans="1:5" s="16" customFormat="1">
      <c r="A700" s="13" t="s">
        <v>511</v>
      </c>
      <c r="B700" s="13">
        <f t="shared" si="10"/>
        <v>2833</v>
      </c>
      <c r="C700" s="18">
        <f>SUM(C701:C709)</f>
        <v>2833</v>
      </c>
      <c r="D700" s="13">
        <f>SUM(D701:D709)</f>
        <v>0</v>
      </c>
      <c r="E700" s="15">
        <f>SUM(E701:E709)</f>
        <v>0</v>
      </c>
    </row>
    <row r="701" spans="1:5">
      <c r="A701" s="20" t="s">
        <v>8</v>
      </c>
      <c r="B701" s="20">
        <f t="shared" si="10"/>
        <v>2833</v>
      </c>
      <c r="C701" s="21">
        <v>2833</v>
      </c>
      <c r="D701" s="20"/>
      <c r="E701" s="22"/>
    </row>
    <row r="702" spans="1:5" hidden="1">
      <c r="A702" s="56" t="s">
        <v>9</v>
      </c>
      <c r="B702" s="20">
        <f t="shared" si="10"/>
        <v>0</v>
      </c>
      <c r="C702" s="20"/>
      <c r="D702" s="20"/>
      <c r="E702" s="24"/>
    </row>
    <row r="703" spans="1:5" hidden="1">
      <c r="A703" s="56" t="s">
        <v>10</v>
      </c>
      <c r="B703" s="20">
        <f t="shared" si="10"/>
        <v>0</v>
      </c>
      <c r="C703" s="20"/>
      <c r="D703" s="20"/>
      <c r="E703" s="24"/>
    </row>
    <row r="704" spans="1:5" hidden="1">
      <c r="A704" s="56" t="s">
        <v>512</v>
      </c>
      <c r="B704" s="20">
        <f t="shared" si="10"/>
        <v>0</v>
      </c>
      <c r="C704" s="20"/>
      <c r="D704" s="20"/>
      <c r="E704" s="24"/>
    </row>
    <row r="705" spans="1:5" hidden="1">
      <c r="A705" s="56" t="s">
        <v>513</v>
      </c>
      <c r="B705" s="20">
        <f t="shared" si="10"/>
        <v>0</v>
      </c>
      <c r="C705" s="20"/>
      <c r="D705" s="20"/>
      <c r="E705" s="24"/>
    </row>
    <row r="706" spans="1:5" hidden="1">
      <c r="A706" s="56" t="s">
        <v>514</v>
      </c>
      <c r="B706" s="20">
        <f t="shared" si="10"/>
        <v>0</v>
      </c>
      <c r="C706" s="20"/>
      <c r="D706" s="20"/>
      <c r="E706" s="24"/>
    </row>
    <row r="707" spans="1:5" hidden="1">
      <c r="A707" s="56" t="s">
        <v>515</v>
      </c>
      <c r="B707" s="20">
        <f t="shared" si="10"/>
        <v>0</v>
      </c>
      <c r="C707" s="20"/>
      <c r="D707" s="20"/>
      <c r="E707" s="24"/>
    </row>
    <row r="708" spans="1:5" hidden="1">
      <c r="A708" s="56" t="s">
        <v>516</v>
      </c>
      <c r="B708" s="20">
        <f t="shared" si="10"/>
        <v>0</v>
      </c>
      <c r="C708" s="20"/>
      <c r="D708" s="20"/>
      <c r="E708" s="24"/>
    </row>
    <row r="709" spans="1:5" hidden="1">
      <c r="A709" s="56" t="s">
        <v>517</v>
      </c>
      <c r="B709" s="20">
        <f t="shared" si="10"/>
        <v>0</v>
      </c>
      <c r="C709" s="20"/>
      <c r="D709" s="20"/>
      <c r="E709" s="24"/>
    </row>
    <row r="710" spans="1:5" s="16" customFormat="1">
      <c r="A710" s="13" t="s">
        <v>518</v>
      </c>
      <c r="B710" s="13">
        <f t="shared" si="10"/>
        <v>46</v>
      </c>
      <c r="C710" s="18">
        <f>SUM(C711:C713)</f>
        <v>46</v>
      </c>
      <c r="D710" s="13">
        <f>SUM(D711:D713)</f>
        <v>0</v>
      </c>
      <c r="E710" s="15">
        <f>SUM(E711:E713)</f>
        <v>0</v>
      </c>
    </row>
    <row r="711" spans="1:5" hidden="1">
      <c r="A711" s="56" t="s">
        <v>519</v>
      </c>
      <c r="B711" s="20">
        <f t="shared" si="10"/>
        <v>0</v>
      </c>
      <c r="C711" s="20"/>
      <c r="D711" s="20"/>
      <c r="E711" s="24"/>
    </row>
    <row r="712" spans="1:5" hidden="1">
      <c r="A712" s="56" t="s">
        <v>520</v>
      </c>
      <c r="B712" s="20">
        <f t="shared" ref="B712:B775" si="11">SUM(C712:E712)</f>
        <v>0</v>
      </c>
      <c r="C712" s="20"/>
      <c r="D712" s="20"/>
      <c r="E712" s="24"/>
    </row>
    <row r="713" spans="1:5">
      <c r="A713" s="20" t="s">
        <v>521</v>
      </c>
      <c r="B713" s="20">
        <f t="shared" si="11"/>
        <v>46</v>
      </c>
      <c r="C713" s="21">
        <v>46</v>
      </c>
      <c r="D713" s="20"/>
      <c r="E713" s="22"/>
    </row>
    <row r="714" spans="1:5" s="16" customFormat="1">
      <c r="A714" s="13" t="s">
        <v>522</v>
      </c>
      <c r="B714" s="13">
        <f t="shared" si="11"/>
        <v>945</v>
      </c>
      <c r="C714" s="18">
        <f>SUM(C715:C722)</f>
        <v>0</v>
      </c>
      <c r="D714" s="13">
        <f>SUM(D715:D722)</f>
        <v>0</v>
      </c>
      <c r="E714" s="15">
        <f>SUM(E715:E722)</f>
        <v>945</v>
      </c>
    </row>
    <row r="715" spans="1:5">
      <c r="A715" s="20" t="s">
        <v>523</v>
      </c>
      <c r="B715" s="20">
        <f t="shared" si="11"/>
        <v>655</v>
      </c>
      <c r="C715" s="21"/>
      <c r="D715" s="20"/>
      <c r="E715" s="22">
        <v>655</v>
      </c>
    </row>
    <row r="716" spans="1:5">
      <c r="A716" s="20" t="s">
        <v>524</v>
      </c>
      <c r="B716" s="20">
        <f t="shared" si="11"/>
        <v>290</v>
      </c>
      <c r="C716" s="21"/>
      <c r="D716" s="20"/>
      <c r="E716" s="22">
        <v>290</v>
      </c>
    </row>
    <row r="717" spans="1:5" hidden="1">
      <c r="A717" s="56" t="s">
        <v>525</v>
      </c>
      <c r="B717" s="20">
        <f t="shared" si="11"/>
        <v>0</v>
      </c>
      <c r="C717" s="20"/>
      <c r="D717" s="20"/>
      <c r="E717" s="24"/>
    </row>
    <row r="718" spans="1:5" hidden="1">
      <c r="A718" s="56" t="s">
        <v>526</v>
      </c>
      <c r="B718" s="20">
        <f t="shared" si="11"/>
        <v>0</v>
      </c>
      <c r="C718" s="20"/>
      <c r="D718" s="20"/>
      <c r="E718" s="24"/>
    </row>
    <row r="719" spans="1:5" hidden="1">
      <c r="A719" s="56" t="s">
        <v>527</v>
      </c>
      <c r="B719" s="20">
        <f t="shared" si="11"/>
        <v>0</v>
      </c>
      <c r="C719" s="20"/>
      <c r="D719" s="20"/>
      <c r="E719" s="24"/>
    </row>
    <row r="720" spans="1:5" hidden="1">
      <c r="A720" s="56" t="s">
        <v>528</v>
      </c>
      <c r="B720" s="20">
        <f t="shared" si="11"/>
        <v>0</v>
      </c>
      <c r="C720" s="20"/>
      <c r="D720" s="20"/>
      <c r="E720" s="24"/>
    </row>
    <row r="721" spans="1:5" hidden="1">
      <c r="A721" s="56" t="s">
        <v>529</v>
      </c>
      <c r="B721" s="20">
        <f t="shared" si="11"/>
        <v>0</v>
      </c>
      <c r="C721" s="20"/>
      <c r="D721" s="20"/>
      <c r="E721" s="24"/>
    </row>
    <row r="722" spans="1:5" hidden="1">
      <c r="A722" s="56" t="s">
        <v>530</v>
      </c>
      <c r="B722" s="20">
        <f t="shared" si="11"/>
        <v>0</v>
      </c>
      <c r="C722" s="20"/>
      <c r="D722" s="20"/>
      <c r="E722" s="24"/>
    </row>
    <row r="723" spans="1:5" s="16" customFormat="1">
      <c r="A723" s="13" t="s">
        <v>531</v>
      </c>
      <c r="B723" s="13">
        <f t="shared" si="11"/>
        <v>9241</v>
      </c>
      <c r="C723" s="18">
        <f>SUM(C724:C729)</f>
        <v>2700</v>
      </c>
      <c r="D723" s="13">
        <f>SUM(D724:D729)</f>
        <v>0</v>
      </c>
      <c r="E723" s="15">
        <f>SUM(E724:E729)</f>
        <v>6541</v>
      </c>
    </row>
    <row r="724" spans="1:5">
      <c r="A724" s="20" t="s">
        <v>532</v>
      </c>
      <c r="B724" s="20">
        <f t="shared" si="11"/>
        <v>1200</v>
      </c>
      <c r="C724" s="21">
        <v>1200</v>
      </c>
      <c r="D724" s="20"/>
      <c r="E724" s="22"/>
    </row>
    <row r="725" spans="1:5" hidden="1">
      <c r="A725" s="56" t="s">
        <v>533</v>
      </c>
      <c r="B725" s="20">
        <f t="shared" si="11"/>
        <v>0</v>
      </c>
      <c r="C725" s="20"/>
      <c r="D725" s="20"/>
      <c r="E725" s="24"/>
    </row>
    <row r="726" spans="1:5" hidden="1">
      <c r="A726" s="56" t="s">
        <v>534</v>
      </c>
      <c r="B726" s="20">
        <f t="shared" si="11"/>
        <v>0</v>
      </c>
      <c r="C726" s="20"/>
      <c r="D726" s="20"/>
      <c r="E726" s="24"/>
    </row>
    <row r="727" spans="1:5">
      <c r="A727" s="20" t="s">
        <v>535</v>
      </c>
      <c r="B727" s="20">
        <f t="shared" si="11"/>
        <v>33</v>
      </c>
      <c r="C727" s="21"/>
      <c r="D727" s="20"/>
      <c r="E727" s="22">
        <f>10+23</f>
        <v>33</v>
      </c>
    </row>
    <row r="728" spans="1:5">
      <c r="A728" s="20" t="s">
        <v>536</v>
      </c>
      <c r="B728" s="20">
        <f t="shared" si="11"/>
        <v>6508</v>
      </c>
      <c r="C728" s="21"/>
      <c r="D728" s="20"/>
      <c r="E728" s="22">
        <f>2044+4464</f>
        <v>6508</v>
      </c>
    </row>
    <row r="729" spans="1:5">
      <c r="A729" s="20" t="s">
        <v>537</v>
      </c>
      <c r="B729" s="20">
        <f t="shared" si="11"/>
        <v>1500</v>
      </c>
      <c r="C729" s="21">
        <v>1500</v>
      </c>
      <c r="D729" s="20"/>
      <c r="E729" s="22"/>
    </row>
    <row r="730" spans="1:5" s="16" customFormat="1" hidden="1">
      <c r="A730" s="57" t="s">
        <v>538</v>
      </c>
      <c r="B730" s="31">
        <f t="shared" si="11"/>
        <v>0</v>
      </c>
      <c r="C730" s="31">
        <f>SUM(C731:C736)</f>
        <v>0</v>
      </c>
      <c r="D730" s="31">
        <f>SUM(D731:D736)</f>
        <v>0</v>
      </c>
      <c r="E730" s="31">
        <f>SUM(E731:E736)</f>
        <v>0</v>
      </c>
    </row>
    <row r="731" spans="1:5" hidden="1">
      <c r="A731" s="56" t="s">
        <v>539</v>
      </c>
      <c r="B731" s="20">
        <f t="shared" si="11"/>
        <v>0</v>
      </c>
      <c r="C731" s="20"/>
      <c r="D731" s="20"/>
      <c r="E731" s="24"/>
    </row>
    <row r="732" spans="1:5" hidden="1">
      <c r="A732" s="56" t="s">
        <v>540</v>
      </c>
      <c r="B732" s="20">
        <f t="shared" si="11"/>
        <v>0</v>
      </c>
      <c r="C732" s="20"/>
      <c r="D732" s="20"/>
      <c r="E732" s="24"/>
    </row>
    <row r="733" spans="1:5" hidden="1">
      <c r="A733" s="56" t="s">
        <v>541</v>
      </c>
      <c r="B733" s="20">
        <f t="shared" si="11"/>
        <v>0</v>
      </c>
      <c r="C733" s="20"/>
      <c r="D733" s="20"/>
      <c r="E733" s="24"/>
    </row>
    <row r="734" spans="1:5" hidden="1">
      <c r="A734" s="56" t="s">
        <v>542</v>
      </c>
      <c r="B734" s="20">
        <f t="shared" si="11"/>
        <v>0</v>
      </c>
      <c r="C734" s="20"/>
      <c r="D734" s="20"/>
      <c r="E734" s="24"/>
    </row>
    <row r="735" spans="1:5" hidden="1">
      <c r="A735" s="56" t="s">
        <v>543</v>
      </c>
      <c r="B735" s="20">
        <f t="shared" si="11"/>
        <v>0</v>
      </c>
      <c r="C735" s="20"/>
      <c r="D735" s="20"/>
      <c r="E735" s="24"/>
    </row>
    <row r="736" spans="1:5" hidden="1">
      <c r="A736" s="56" t="s">
        <v>544</v>
      </c>
      <c r="B736" s="20">
        <f t="shared" si="11"/>
        <v>0</v>
      </c>
      <c r="C736" s="20"/>
      <c r="D736" s="20"/>
      <c r="E736" s="24"/>
    </row>
    <row r="737" spans="1:5" s="16" customFormat="1" hidden="1">
      <c r="A737" s="57" t="s">
        <v>545</v>
      </c>
      <c r="B737" s="31">
        <f t="shared" si="11"/>
        <v>0</v>
      </c>
      <c r="C737" s="31">
        <f>SUM(C738:C742)</f>
        <v>0</v>
      </c>
      <c r="D737" s="31">
        <f>SUM(D738:D742)</f>
        <v>0</v>
      </c>
      <c r="E737" s="31">
        <f>SUM(E738:E742)</f>
        <v>0</v>
      </c>
    </row>
    <row r="738" spans="1:5" hidden="1">
      <c r="A738" s="56" t="s">
        <v>546</v>
      </c>
      <c r="B738" s="20">
        <f t="shared" si="11"/>
        <v>0</v>
      </c>
      <c r="C738" s="20"/>
      <c r="D738" s="20"/>
      <c r="E738" s="24"/>
    </row>
    <row r="739" spans="1:5" hidden="1">
      <c r="A739" s="56" t="s">
        <v>547</v>
      </c>
      <c r="B739" s="20">
        <f t="shared" si="11"/>
        <v>0</v>
      </c>
      <c r="C739" s="20"/>
      <c r="D739" s="20"/>
      <c r="E739" s="24"/>
    </row>
    <row r="740" spans="1:5" hidden="1">
      <c r="A740" s="56" t="s">
        <v>548</v>
      </c>
      <c r="B740" s="20">
        <f t="shared" si="11"/>
        <v>0</v>
      </c>
      <c r="C740" s="20"/>
      <c r="D740" s="20"/>
      <c r="E740" s="24"/>
    </row>
    <row r="741" spans="1:5" hidden="1">
      <c r="A741" s="56" t="s">
        <v>549</v>
      </c>
      <c r="B741" s="20">
        <f t="shared" si="11"/>
        <v>0</v>
      </c>
      <c r="C741" s="20"/>
      <c r="D741" s="20"/>
      <c r="E741" s="24"/>
    </row>
    <row r="742" spans="1:5" hidden="1">
      <c r="A742" s="56" t="s">
        <v>550</v>
      </c>
      <c r="B742" s="20">
        <f t="shared" si="11"/>
        <v>0</v>
      </c>
      <c r="C742" s="20"/>
      <c r="D742" s="20"/>
      <c r="E742" s="24"/>
    </row>
    <row r="743" spans="1:5" s="16" customFormat="1" hidden="1">
      <c r="A743" s="57" t="s">
        <v>551</v>
      </c>
      <c r="B743" s="31">
        <f t="shared" si="11"/>
        <v>0</v>
      </c>
      <c r="C743" s="31">
        <f>SUM(C744:C745)</f>
        <v>0</v>
      </c>
      <c r="D743" s="31">
        <f>SUM(D744:D745)</f>
        <v>0</v>
      </c>
      <c r="E743" s="31">
        <f>SUM(E744:E745)</f>
        <v>0</v>
      </c>
    </row>
    <row r="744" spans="1:5" hidden="1">
      <c r="A744" s="56" t="s">
        <v>552</v>
      </c>
      <c r="B744" s="20">
        <f t="shared" si="11"/>
        <v>0</v>
      </c>
      <c r="C744" s="20"/>
      <c r="D744" s="20"/>
      <c r="E744" s="24"/>
    </row>
    <row r="745" spans="1:5" hidden="1">
      <c r="A745" s="56" t="s">
        <v>553</v>
      </c>
      <c r="B745" s="20">
        <f t="shared" si="11"/>
        <v>0</v>
      </c>
      <c r="C745" s="20"/>
      <c r="D745" s="20"/>
      <c r="E745" s="24"/>
    </row>
    <row r="746" spans="1:5" s="16" customFormat="1" hidden="1">
      <c r="A746" s="57" t="s">
        <v>554</v>
      </c>
      <c r="B746" s="31">
        <f t="shared" si="11"/>
        <v>0</v>
      </c>
      <c r="C746" s="31">
        <f>SUM(C747:C748)</f>
        <v>0</v>
      </c>
      <c r="D746" s="31">
        <f>SUM(D747:D748)</f>
        <v>0</v>
      </c>
      <c r="E746" s="31">
        <f>SUM(E747:E748)</f>
        <v>0</v>
      </c>
    </row>
    <row r="747" spans="1:5" hidden="1">
      <c r="A747" s="56" t="s">
        <v>555</v>
      </c>
      <c r="B747" s="20">
        <f t="shared" si="11"/>
        <v>0</v>
      </c>
      <c r="C747" s="20"/>
      <c r="D747" s="20"/>
      <c r="E747" s="24"/>
    </row>
    <row r="748" spans="1:5" hidden="1">
      <c r="A748" s="56" t="s">
        <v>556</v>
      </c>
      <c r="B748" s="20">
        <f t="shared" si="11"/>
        <v>0</v>
      </c>
      <c r="C748" s="20"/>
      <c r="D748" s="20"/>
      <c r="E748" s="24"/>
    </row>
    <row r="749" spans="1:5" s="16" customFormat="1" hidden="1">
      <c r="A749" s="57" t="s">
        <v>557</v>
      </c>
      <c r="B749" s="31">
        <f t="shared" si="11"/>
        <v>0</v>
      </c>
      <c r="C749" s="31"/>
      <c r="D749" s="31"/>
      <c r="E749" s="58"/>
    </row>
    <row r="750" spans="1:5" s="16" customFormat="1" hidden="1">
      <c r="A750" s="57" t="s">
        <v>558</v>
      </c>
      <c r="B750" s="31">
        <f t="shared" si="11"/>
        <v>0</v>
      </c>
      <c r="C750" s="31"/>
      <c r="D750" s="31"/>
      <c r="E750" s="58"/>
    </row>
    <row r="751" spans="1:5" s="16" customFormat="1">
      <c r="A751" s="13" t="s">
        <v>559</v>
      </c>
      <c r="B751" s="13">
        <f t="shared" si="11"/>
        <v>122</v>
      </c>
      <c r="C751" s="18">
        <f>SUM(C752:C756)</f>
        <v>0</v>
      </c>
      <c r="D751" s="13">
        <f>SUM(D752:D756)</f>
        <v>0</v>
      </c>
      <c r="E751" s="15">
        <f>SUM(E752:E756)</f>
        <v>122</v>
      </c>
    </row>
    <row r="752" spans="1:5" hidden="1">
      <c r="A752" s="56" t="s">
        <v>560</v>
      </c>
      <c r="B752" s="20">
        <f t="shared" si="11"/>
        <v>0</v>
      </c>
      <c r="C752" s="20"/>
      <c r="D752" s="20"/>
      <c r="E752" s="24"/>
    </row>
    <row r="753" spans="1:5" hidden="1">
      <c r="A753" s="56" t="s">
        <v>561</v>
      </c>
      <c r="B753" s="20">
        <f t="shared" si="11"/>
        <v>0</v>
      </c>
      <c r="C753" s="20"/>
      <c r="D753" s="20"/>
      <c r="E753" s="24"/>
    </row>
    <row r="754" spans="1:5">
      <c r="A754" s="20" t="s">
        <v>562</v>
      </c>
      <c r="B754" s="20">
        <f t="shared" si="11"/>
        <v>122</v>
      </c>
      <c r="C754" s="21"/>
      <c r="D754" s="20"/>
      <c r="E754" s="22">
        <v>122</v>
      </c>
    </row>
    <row r="755" spans="1:5" hidden="1">
      <c r="A755" s="56" t="s">
        <v>563</v>
      </c>
      <c r="B755" s="20">
        <f t="shared" si="11"/>
        <v>0</v>
      </c>
      <c r="C755" s="20"/>
      <c r="D755" s="20"/>
      <c r="E755" s="24"/>
    </row>
    <row r="756" spans="1:5" hidden="1">
      <c r="A756" s="56" t="s">
        <v>564</v>
      </c>
      <c r="B756" s="20">
        <f t="shared" si="11"/>
        <v>0</v>
      </c>
      <c r="C756" s="20"/>
      <c r="D756" s="20"/>
      <c r="E756" s="24"/>
    </row>
    <row r="757" spans="1:5" s="16" customFormat="1" hidden="1">
      <c r="A757" s="57" t="s">
        <v>565</v>
      </c>
      <c r="B757" s="31">
        <f t="shared" si="11"/>
        <v>0</v>
      </c>
      <c r="C757" s="31"/>
      <c r="D757" s="31"/>
      <c r="E757" s="58"/>
    </row>
    <row r="758" spans="1:5" s="16" customFormat="1" hidden="1">
      <c r="A758" s="57" t="s">
        <v>566</v>
      </c>
      <c r="B758" s="31">
        <f t="shared" si="11"/>
        <v>0</v>
      </c>
      <c r="C758" s="31"/>
      <c r="D758" s="31"/>
      <c r="E758" s="58"/>
    </row>
    <row r="759" spans="1:5" s="16" customFormat="1" hidden="1">
      <c r="A759" s="57" t="s">
        <v>567</v>
      </c>
      <c r="B759" s="31">
        <f t="shared" si="11"/>
        <v>0</v>
      </c>
      <c r="C759" s="31">
        <f>SUM(C760:C769)</f>
        <v>0</v>
      </c>
      <c r="D759" s="31">
        <f>SUM(D760:D769)</f>
        <v>0</v>
      </c>
      <c r="E759" s="31">
        <f>SUM(E760:E769)</f>
        <v>0</v>
      </c>
    </row>
    <row r="760" spans="1:5" hidden="1">
      <c r="A760" s="56" t="s">
        <v>8</v>
      </c>
      <c r="B760" s="20">
        <f t="shared" si="11"/>
        <v>0</v>
      </c>
      <c r="C760" s="20"/>
      <c r="D760" s="20"/>
      <c r="E760" s="24"/>
    </row>
    <row r="761" spans="1:5" hidden="1">
      <c r="A761" s="56" t="s">
        <v>9</v>
      </c>
      <c r="B761" s="20">
        <f t="shared" si="11"/>
        <v>0</v>
      </c>
      <c r="C761" s="20"/>
      <c r="D761" s="20"/>
      <c r="E761" s="24"/>
    </row>
    <row r="762" spans="1:5" hidden="1">
      <c r="A762" s="56" t="s">
        <v>10</v>
      </c>
      <c r="B762" s="20">
        <f t="shared" si="11"/>
        <v>0</v>
      </c>
      <c r="C762" s="20"/>
      <c r="D762" s="20"/>
      <c r="E762" s="24"/>
    </row>
    <row r="763" spans="1:5" hidden="1">
      <c r="A763" s="56" t="s">
        <v>568</v>
      </c>
      <c r="B763" s="20">
        <f t="shared" si="11"/>
        <v>0</v>
      </c>
      <c r="C763" s="20"/>
      <c r="D763" s="20"/>
      <c r="E763" s="24"/>
    </row>
    <row r="764" spans="1:5" hidden="1">
      <c r="A764" s="56" t="s">
        <v>569</v>
      </c>
      <c r="B764" s="20">
        <f t="shared" si="11"/>
        <v>0</v>
      </c>
      <c r="C764" s="20"/>
      <c r="D764" s="20"/>
      <c r="E764" s="24"/>
    </row>
    <row r="765" spans="1:5" hidden="1">
      <c r="A765" s="56" t="s">
        <v>570</v>
      </c>
      <c r="B765" s="20">
        <f t="shared" si="11"/>
        <v>0</v>
      </c>
      <c r="C765" s="20"/>
      <c r="D765" s="20"/>
      <c r="E765" s="24"/>
    </row>
    <row r="766" spans="1:5" hidden="1">
      <c r="A766" s="56" t="s">
        <v>49</v>
      </c>
      <c r="B766" s="20">
        <f t="shared" si="11"/>
        <v>0</v>
      </c>
      <c r="C766" s="20"/>
      <c r="D766" s="20"/>
      <c r="E766" s="24"/>
    </row>
    <row r="767" spans="1:5" hidden="1">
      <c r="A767" s="56" t="s">
        <v>571</v>
      </c>
      <c r="B767" s="20">
        <f t="shared" si="11"/>
        <v>0</v>
      </c>
      <c r="C767" s="20"/>
      <c r="D767" s="20"/>
      <c r="E767" s="24"/>
    </row>
    <row r="768" spans="1:5" hidden="1">
      <c r="A768" s="56" t="s">
        <v>17</v>
      </c>
      <c r="B768" s="20">
        <f t="shared" si="11"/>
        <v>0</v>
      </c>
      <c r="C768" s="20"/>
      <c r="D768" s="20"/>
      <c r="E768" s="24"/>
    </row>
    <row r="769" spans="1:5" hidden="1">
      <c r="A769" s="56" t="s">
        <v>572</v>
      </c>
      <c r="B769" s="20">
        <f t="shared" si="11"/>
        <v>0</v>
      </c>
      <c r="C769" s="20"/>
      <c r="D769" s="20"/>
      <c r="E769" s="24"/>
    </row>
    <row r="770" spans="1:5" s="16" customFormat="1">
      <c r="A770" s="13" t="s">
        <v>573</v>
      </c>
      <c r="B770" s="13">
        <f t="shared" si="11"/>
        <v>12</v>
      </c>
      <c r="C770" s="18"/>
      <c r="D770" s="13"/>
      <c r="E770" s="15">
        <v>12</v>
      </c>
    </row>
    <row r="771" spans="1:5" s="16" customFormat="1">
      <c r="A771" s="13" t="s">
        <v>574</v>
      </c>
      <c r="B771" s="13">
        <f t="shared" si="11"/>
        <v>1519</v>
      </c>
      <c r="C771" s="18">
        <f>+C772+C783+C784+C787+C788+C789</f>
        <v>1519</v>
      </c>
      <c r="D771" s="13">
        <f>+D772+D783+D784+D787+D788+D789</f>
        <v>0</v>
      </c>
      <c r="E771" s="15">
        <f>+E772+E783+E784+E787+E788+E789</f>
        <v>0</v>
      </c>
    </row>
    <row r="772" spans="1:5" s="16" customFormat="1">
      <c r="A772" s="13" t="s">
        <v>575</v>
      </c>
      <c r="B772" s="13">
        <f t="shared" si="11"/>
        <v>842</v>
      </c>
      <c r="C772" s="18">
        <f>SUM(C773:C782)</f>
        <v>842</v>
      </c>
      <c r="D772" s="13">
        <f>SUM(D773:D782)</f>
        <v>0</v>
      </c>
      <c r="E772" s="15">
        <f>SUM(E773:E782)</f>
        <v>0</v>
      </c>
    </row>
    <row r="773" spans="1:5">
      <c r="A773" s="20" t="s">
        <v>8</v>
      </c>
      <c r="B773" s="20">
        <f t="shared" si="11"/>
        <v>567</v>
      </c>
      <c r="C773" s="21">
        <v>567</v>
      </c>
      <c r="D773" s="20"/>
      <c r="E773" s="22"/>
    </row>
    <row r="774" spans="1:5" hidden="1">
      <c r="A774" s="56" t="s">
        <v>9</v>
      </c>
      <c r="B774" s="20">
        <f t="shared" si="11"/>
        <v>0</v>
      </c>
      <c r="C774" s="20"/>
      <c r="D774" s="20"/>
      <c r="E774" s="24"/>
    </row>
    <row r="775" spans="1:5" hidden="1">
      <c r="A775" s="56" t="s">
        <v>10</v>
      </c>
      <c r="B775" s="20">
        <f t="shared" si="11"/>
        <v>0</v>
      </c>
      <c r="C775" s="20"/>
      <c r="D775" s="20"/>
      <c r="E775" s="24"/>
    </row>
    <row r="776" spans="1:5" hidden="1">
      <c r="A776" s="56" t="s">
        <v>576</v>
      </c>
      <c r="B776" s="20">
        <f t="shared" ref="B776:B839" si="12">SUM(C776:E776)</f>
        <v>0</v>
      </c>
      <c r="C776" s="20"/>
      <c r="D776" s="20"/>
      <c r="E776" s="24"/>
    </row>
    <row r="777" spans="1:5" hidden="1">
      <c r="A777" s="56" t="s">
        <v>577</v>
      </c>
      <c r="B777" s="20">
        <f t="shared" si="12"/>
        <v>0</v>
      </c>
      <c r="C777" s="20"/>
      <c r="D777" s="20"/>
      <c r="E777" s="24"/>
    </row>
    <row r="778" spans="1:5" hidden="1">
      <c r="A778" s="56" t="s">
        <v>578</v>
      </c>
      <c r="B778" s="20">
        <f t="shared" si="12"/>
        <v>0</v>
      </c>
      <c r="C778" s="20"/>
      <c r="D778" s="20"/>
      <c r="E778" s="24"/>
    </row>
    <row r="779" spans="1:5" hidden="1">
      <c r="A779" s="56" t="s">
        <v>579</v>
      </c>
      <c r="B779" s="20">
        <f t="shared" si="12"/>
        <v>0</v>
      </c>
      <c r="C779" s="20"/>
      <c r="D779" s="20"/>
      <c r="E779" s="24"/>
    </row>
    <row r="780" spans="1:5" hidden="1">
      <c r="A780" s="56" t="s">
        <v>580</v>
      </c>
      <c r="B780" s="20">
        <f t="shared" si="12"/>
        <v>0</v>
      </c>
      <c r="C780" s="20"/>
      <c r="D780" s="20"/>
      <c r="E780" s="24"/>
    </row>
    <row r="781" spans="1:5" hidden="1">
      <c r="A781" s="56" t="s">
        <v>581</v>
      </c>
      <c r="B781" s="20">
        <f t="shared" si="12"/>
        <v>0</v>
      </c>
      <c r="C781" s="20"/>
      <c r="D781" s="20"/>
      <c r="E781" s="24"/>
    </row>
    <row r="782" spans="1:5">
      <c r="A782" s="20" t="s">
        <v>582</v>
      </c>
      <c r="B782" s="20">
        <f t="shared" si="12"/>
        <v>275</v>
      </c>
      <c r="C782" s="21">
        <v>275</v>
      </c>
      <c r="D782" s="20"/>
      <c r="E782" s="22"/>
    </row>
    <row r="783" spans="1:5" s="16" customFormat="1">
      <c r="A783" s="13" t="s">
        <v>583</v>
      </c>
      <c r="B783" s="13">
        <f t="shared" si="12"/>
        <v>173</v>
      </c>
      <c r="C783" s="18">
        <v>173</v>
      </c>
      <c r="D783" s="13"/>
      <c r="E783" s="15"/>
    </row>
    <row r="784" spans="1:5" s="16" customFormat="1" hidden="1">
      <c r="A784" s="57" t="s">
        <v>584</v>
      </c>
      <c r="B784" s="31">
        <f t="shared" si="12"/>
        <v>0</v>
      </c>
      <c r="C784" s="31">
        <f>SUM(C785:C786)</f>
        <v>0</v>
      </c>
      <c r="D784" s="31">
        <f>SUM(D785:D786)</f>
        <v>0</v>
      </c>
      <c r="E784" s="31">
        <f>SUM(E785:E786)</f>
        <v>0</v>
      </c>
    </row>
    <row r="785" spans="1:5" hidden="1">
      <c r="A785" s="56" t="s">
        <v>585</v>
      </c>
      <c r="B785" s="20">
        <f t="shared" si="12"/>
        <v>0</v>
      </c>
      <c r="C785" s="20"/>
      <c r="D785" s="20"/>
      <c r="E785" s="24"/>
    </row>
    <row r="786" spans="1:5" hidden="1">
      <c r="A786" s="56" t="s">
        <v>586</v>
      </c>
      <c r="B786" s="20">
        <f t="shared" si="12"/>
        <v>0</v>
      </c>
      <c r="C786" s="20"/>
      <c r="D786" s="20"/>
      <c r="E786" s="24"/>
    </row>
    <row r="787" spans="1:5" s="16" customFormat="1" hidden="1">
      <c r="A787" s="57" t="s">
        <v>587</v>
      </c>
      <c r="B787" s="31">
        <f t="shared" si="12"/>
        <v>0</v>
      </c>
      <c r="C787" s="31"/>
      <c r="D787" s="31"/>
      <c r="E787" s="58"/>
    </row>
    <row r="788" spans="1:5" s="16" customFormat="1">
      <c r="A788" s="13" t="s">
        <v>588</v>
      </c>
      <c r="B788" s="13">
        <f t="shared" si="12"/>
        <v>504</v>
      </c>
      <c r="C788" s="18">
        <v>504</v>
      </c>
      <c r="D788" s="13"/>
      <c r="E788" s="15"/>
    </row>
    <row r="789" spans="1:5" s="16" customFormat="1" hidden="1">
      <c r="A789" s="57" t="s">
        <v>589</v>
      </c>
      <c r="B789" s="31">
        <f t="shared" si="12"/>
        <v>0</v>
      </c>
      <c r="C789" s="31"/>
      <c r="D789" s="31"/>
      <c r="E789" s="58"/>
    </row>
    <row r="790" spans="1:5" s="16" customFormat="1">
      <c r="A790" s="13" t="s">
        <v>590</v>
      </c>
      <c r="B790" s="13">
        <f t="shared" si="12"/>
        <v>13407</v>
      </c>
      <c r="C790" s="18">
        <f>+C791+C817+C839+C867+C878+C885+C891+C894</f>
        <v>10060</v>
      </c>
      <c r="D790" s="13">
        <f>+D791+D817+D839+D867+D878+D885+D891+D894</f>
        <v>0</v>
      </c>
      <c r="E790" s="15">
        <f>+E791+E817+E839+E867+E878+E885+E891+E894</f>
        <v>3347</v>
      </c>
    </row>
    <row r="791" spans="1:5" s="16" customFormat="1">
      <c r="A791" s="13" t="s">
        <v>591</v>
      </c>
      <c r="B791" s="13">
        <f t="shared" si="12"/>
        <v>4094</v>
      </c>
      <c r="C791" s="18">
        <f>SUM(C792:C816)</f>
        <v>4022</v>
      </c>
      <c r="D791" s="13">
        <f>SUM(D792:D816)</f>
        <v>0</v>
      </c>
      <c r="E791" s="15">
        <f>SUM(E792:E816)</f>
        <v>72</v>
      </c>
    </row>
    <row r="792" spans="1:5">
      <c r="A792" s="20" t="s">
        <v>8</v>
      </c>
      <c r="B792" s="20">
        <f t="shared" si="12"/>
        <v>1363</v>
      </c>
      <c r="C792" s="21">
        <v>1363</v>
      </c>
      <c r="D792" s="20"/>
      <c r="E792" s="22"/>
    </row>
    <row r="793" spans="1:5" hidden="1">
      <c r="A793" s="56" t="s">
        <v>9</v>
      </c>
      <c r="B793" s="20">
        <f t="shared" si="12"/>
        <v>0</v>
      </c>
      <c r="C793" s="20"/>
      <c r="D793" s="20"/>
      <c r="E793" s="24"/>
    </row>
    <row r="794" spans="1:5" hidden="1">
      <c r="A794" s="56" t="s">
        <v>10</v>
      </c>
      <c r="B794" s="20">
        <f t="shared" si="12"/>
        <v>0</v>
      </c>
      <c r="C794" s="20"/>
      <c r="D794" s="20"/>
      <c r="E794" s="24"/>
    </row>
    <row r="795" spans="1:5">
      <c r="A795" s="20" t="s">
        <v>17</v>
      </c>
      <c r="B795" s="20">
        <f t="shared" si="12"/>
        <v>2159</v>
      </c>
      <c r="C795" s="21">
        <v>2159</v>
      </c>
      <c r="D795" s="20"/>
      <c r="E795" s="22"/>
    </row>
    <row r="796" spans="1:5" hidden="1">
      <c r="A796" s="56" t="s">
        <v>592</v>
      </c>
      <c r="B796" s="20">
        <f t="shared" si="12"/>
        <v>0</v>
      </c>
      <c r="C796" s="20"/>
      <c r="D796" s="20"/>
      <c r="E796" s="24"/>
    </row>
    <row r="797" spans="1:5" hidden="1">
      <c r="A797" s="56" t="s">
        <v>593</v>
      </c>
      <c r="B797" s="20">
        <f t="shared" si="12"/>
        <v>0</v>
      </c>
      <c r="C797" s="20"/>
      <c r="D797" s="20"/>
      <c r="E797" s="24"/>
    </row>
    <row r="798" spans="1:5">
      <c r="A798" s="20" t="s">
        <v>594</v>
      </c>
      <c r="B798" s="20">
        <f t="shared" si="12"/>
        <v>11</v>
      </c>
      <c r="C798" s="21"/>
      <c r="D798" s="20"/>
      <c r="E798" s="22">
        <v>11</v>
      </c>
    </row>
    <row r="799" spans="1:5">
      <c r="A799" s="20" t="s">
        <v>595</v>
      </c>
      <c r="B799" s="20">
        <f t="shared" si="12"/>
        <v>30</v>
      </c>
      <c r="C799" s="21"/>
      <c r="D799" s="20"/>
      <c r="E799" s="22">
        <f>17+13</f>
        <v>30</v>
      </c>
    </row>
    <row r="800" spans="1:5" hidden="1">
      <c r="A800" s="56" t="s">
        <v>596</v>
      </c>
      <c r="B800" s="20">
        <f t="shared" si="12"/>
        <v>0</v>
      </c>
      <c r="C800" s="20"/>
      <c r="D800" s="20"/>
      <c r="E800" s="24"/>
    </row>
    <row r="801" spans="1:5" hidden="1">
      <c r="A801" s="56" t="s">
        <v>597</v>
      </c>
      <c r="B801" s="20">
        <f t="shared" si="12"/>
        <v>0</v>
      </c>
      <c r="C801" s="20"/>
      <c r="D801" s="20"/>
      <c r="E801" s="24"/>
    </row>
    <row r="802" spans="1:5" hidden="1">
      <c r="A802" s="56" t="s">
        <v>598</v>
      </c>
      <c r="B802" s="20">
        <f t="shared" si="12"/>
        <v>0</v>
      </c>
      <c r="C802" s="20"/>
      <c r="D802" s="20"/>
      <c r="E802" s="24"/>
    </row>
    <row r="803" spans="1:5" hidden="1">
      <c r="A803" s="56" t="s">
        <v>599</v>
      </c>
      <c r="B803" s="20">
        <f t="shared" si="12"/>
        <v>0</v>
      </c>
      <c r="C803" s="20"/>
      <c r="D803" s="20"/>
      <c r="E803" s="24"/>
    </row>
    <row r="804" spans="1:5" hidden="1">
      <c r="A804" s="56" t="s">
        <v>600</v>
      </c>
      <c r="B804" s="20">
        <f t="shared" si="12"/>
        <v>0</v>
      </c>
      <c r="C804" s="20"/>
      <c r="D804" s="20"/>
      <c r="E804" s="24"/>
    </row>
    <row r="805" spans="1:5" hidden="1">
      <c r="A805" s="56" t="s">
        <v>601</v>
      </c>
      <c r="B805" s="20">
        <f t="shared" si="12"/>
        <v>0</v>
      </c>
      <c r="C805" s="20"/>
      <c r="D805" s="20"/>
      <c r="E805" s="24"/>
    </row>
    <row r="806" spans="1:5" hidden="1">
      <c r="A806" s="56" t="s">
        <v>602</v>
      </c>
      <c r="B806" s="20">
        <f t="shared" si="12"/>
        <v>0</v>
      </c>
      <c r="C806" s="20"/>
      <c r="D806" s="20"/>
      <c r="E806" s="24"/>
    </row>
    <row r="807" spans="1:5">
      <c r="A807" s="20" t="s">
        <v>603</v>
      </c>
      <c r="B807" s="20">
        <f t="shared" si="12"/>
        <v>26</v>
      </c>
      <c r="C807" s="21"/>
      <c r="D807" s="20"/>
      <c r="E807" s="22">
        <v>26</v>
      </c>
    </row>
    <row r="808" spans="1:5" hidden="1">
      <c r="A808" s="56" t="s">
        <v>604</v>
      </c>
      <c r="B808" s="20">
        <f t="shared" si="12"/>
        <v>0</v>
      </c>
      <c r="C808" s="20"/>
      <c r="D808" s="20"/>
      <c r="E808" s="24"/>
    </row>
    <row r="809" spans="1:5" hidden="1">
      <c r="A809" s="56" t="s">
        <v>605</v>
      </c>
      <c r="B809" s="20">
        <f t="shared" si="12"/>
        <v>0</v>
      </c>
      <c r="C809" s="20"/>
      <c r="D809" s="20"/>
      <c r="E809" s="24"/>
    </row>
    <row r="810" spans="1:5" hidden="1">
      <c r="A810" s="56" t="s">
        <v>606</v>
      </c>
      <c r="B810" s="20">
        <f t="shared" si="12"/>
        <v>0</v>
      </c>
      <c r="C810" s="20"/>
      <c r="D810" s="20"/>
      <c r="E810" s="24"/>
    </row>
    <row r="811" spans="1:5">
      <c r="A811" s="20" t="s">
        <v>607</v>
      </c>
      <c r="B811" s="20">
        <f t="shared" si="12"/>
        <v>5</v>
      </c>
      <c r="C811" s="21"/>
      <c r="D811" s="20"/>
      <c r="E811" s="22">
        <v>5</v>
      </c>
    </row>
    <row r="812" spans="1:5" hidden="1">
      <c r="A812" s="56" t="s">
        <v>608</v>
      </c>
      <c r="B812" s="20">
        <f t="shared" si="12"/>
        <v>0</v>
      </c>
      <c r="C812" s="20"/>
      <c r="D812" s="20"/>
      <c r="E812" s="24"/>
    </row>
    <row r="813" spans="1:5" hidden="1">
      <c r="A813" s="56" t="s">
        <v>609</v>
      </c>
      <c r="B813" s="20">
        <f t="shared" si="12"/>
        <v>0</v>
      </c>
      <c r="C813" s="20"/>
      <c r="D813" s="20"/>
      <c r="E813" s="24"/>
    </row>
    <row r="814" spans="1:5" hidden="1">
      <c r="A814" s="56" t="s">
        <v>610</v>
      </c>
      <c r="B814" s="20">
        <f t="shared" si="12"/>
        <v>0</v>
      </c>
      <c r="C814" s="20"/>
      <c r="D814" s="20"/>
      <c r="E814" s="24"/>
    </row>
    <row r="815" spans="1:5" hidden="1">
      <c r="A815" s="56" t="s">
        <v>611</v>
      </c>
      <c r="B815" s="20">
        <f t="shared" si="12"/>
        <v>0</v>
      </c>
      <c r="C815" s="20"/>
      <c r="D815" s="20"/>
      <c r="E815" s="24"/>
    </row>
    <row r="816" spans="1:5">
      <c r="A816" s="20" t="s">
        <v>612</v>
      </c>
      <c r="B816" s="20">
        <f t="shared" si="12"/>
        <v>500</v>
      </c>
      <c r="C816" s="21">
        <v>500</v>
      </c>
      <c r="D816" s="20"/>
      <c r="E816" s="22"/>
    </row>
    <row r="817" spans="1:5" s="16" customFormat="1">
      <c r="A817" s="13" t="s">
        <v>613</v>
      </c>
      <c r="B817" s="13">
        <f t="shared" si="12"/>
        <v>5448</v>
      </c>
      <c r="C817" s="18">
        <f>SUM(C818:C838)</f>
        <v>3057</v>
      </c>
      <c r="D817" s="13">
        <f>SUM(D818:D838)</f>
        <v>0</v>
      </c>
      <c r="E817" s="15">
        <f>SUM(E818:E838)</f>
        <v>2391</v>
      </c>
    </row>
    <row r="818" spans="1:5">
      <c r="A818" s="20" t="s">
        <v>8</v>
      </c>
      <c r="B818" s="20">
        <f t="shared" si="12"/>
        <v>1109</v>
      </c>
      <c r="C818" s="21">
        <v>1109</v>
      </c>
      <c r="D818" s="20"/>
      <c r="E818" s="22"/>
    </row>
    <row r="819" spans="1:5" hidden="1">
      <c r="A819" s="56" t="s">
        <v>9</v>
      </c>
      <c r="B819" s="20">
        <f t="shared" si="12"/>
        <v>0</v>
      </c>
      <c r="C819" s="20"/>
      <c r="D819" s="20"/>
      <c r="E819" s="24"/>
    </row>
    <row r="820" spans="1:5" hidden="1">
      <c r="A820" s="56" t="s">
        <v>10</v>
      </c>
      <c r="B820" s="20">
        <f t="shared" si="12"/>
        <v>0</v>
      </c>
      <c r="C820" s="20"/>
      <c r="D820" s="20"/>
      <c r="E820" s="24"/>
    </row>
    <row r="821" spans="1:5">
      <c r="A821" s="20" t="s">
        <v>614</v>
      </c>
      <c r="B821" s="20">
        <f t="shared" si="12"/>
        <v>1948</v>
      </c>
      <c r="C821" s="21">
        <v>1948</v>
      </c>
      <c r="D821" s="20"/>
      <c r="E821" s="22"/>
    </row>
    <row r="822" spans="1:5">
      <c r="A822" s="20" t="s">
        <v>615</v>
      </c>
      <c r="B822" s="20">
        <f t="shared" si="12"/>
        <v>10</v>
      </c>
      <c r="C822" s="21"/>
      <c r="D822" s="20"/>
      <c r="E822" s="22">
        <v>10</v>
      </c>
    </row>
    <row r="823" spans="1:5">
      <c r="A823" s="20" t="s">
        <v>616</v>
      </c>
      <c r="B823" s="20">
        <f t="shared" si="12"/>
        <v>29</v>
      </c>
      <c r="C823" s="21"/>
      <c r="D823" s="20"/>
      <c r="E823" s="22">
        <f>5+24</f>
        <v>29</v>
      </c>
    </row>
    <row r="824" spans="1:5" hidden="1">
      <c r="A824" s="56" t="s">
        <v>617</v>
      </c>
      <c r="B824" s="20">
        <f t="shared" si="12"/>
        <v>0</v>
      </c>
      <c r="C824" s="20"/>
      <c r="D824" s="20"/>
      <c r="E824" s="24"/>
    </row>
    <row r="825" spans="1:5" hidden="1">
      <c r="A825" s="56" t="s">
        <v>618</v>
      </c>
      <c r="B825" s="20">
        <f t="shared" si="12"/>
        <v>0</v>
      </c>
      <c r="C825" s="20"/>
      <c r="D825" s="20"/>
      <c r="E825" s="24"/>
    </row>
    <row r="826" spans="1:5">
      <c r="A826" s="20" t="s">
        <v>619</v>
      </c>
      <c r="B826" s="20">
        <f t="shared" si="12"/>
        <v>8</v>
      </c>
      <c r="C826" s="21"/>
      <c r="D826" s="20"/>
      <c r="E826" s="22">
        <v>8</v>
      </c>
    </row>
    <row r="827" spans="1:5">
      <c r="A827" s="20" t="s">
        <v>620</v>
      </c>
      <c r="B827" s="20">
        <f t="shared" si="12"/>
        <v>464</v>
      </c>
      <c r="C827" s="21"/>
      <c r="D827" s="20"/>
      <c r="E827" s="22">
        <v>464</v>
      </c>
    </row>
    <row r="828" spans="1:5" hidden="1">
      <c r="A828" s="56" t="s">
        <v>621</v>
      </c>
      <c r="B828" s="20">
        <f t="shared" si="12"/>
        <v>0</v>
      </c>
      <c r="C828" s="20"/>
      <c r="D828" s="20"/>
      <c r="E828" s="24"/>
    </row>
    <row r="829" spans="1:5" hidden="1">
      <c r="A829" s="56" t="s">
        <v>622</v>
      </c>
      <c r="B829" s="20">
        <f t="shared" si="12"/>
        <v>0</v>
      </c>
      <c r="C829" s="20"/>
      <c r="D829" s="20"/>
      <c r="E829" s="24"/>
    </row>
    <row r="830" spans="1:5" hidden="1">
      <c r="A830" s="56" t="s">
        <v>623</v>
      </c>
      <c r="B830" s="20">
        <f t="shared" si="12"/>
        <v>0</v>
      </c>
      <c r="C830" s="20"/>
      <c r="D830" s="20"/>
      <c r="E830" s="24"/>
    </row>
    <row r="831" spans="1:5" hidden="1">
      <c r="A831" s="56" t="s">
        <v>624</v>
      </c>
      <c r="B831" s="20">
        <f t="shared" si="12"/>
        <v>0</v>
      </c>
      <c r="C831" s="20"/>
      <c r="D831" s="20"/>
      <c r="E831" s="24"/>
    </row>
    <row r="832" spans="1:5" hidden="1">
      <c r="A832" s="56" t="s">
        <v>625</v>
      </c>
      <c r="B832" s="20">
        <f t="shared" si="12"/>
        <v>0</v>
      </c>
      <c r="C832" s="20"/>
      <c r="D832" s="20"/>
      <c r="E832" s="24"/>
    </row>
    <row r="833" spans="1:5" hidden="1">
      <c r="A833" s="56" t="s">
        <v>626</v>
      </c>
      <c r="B833" s="20">
        <f t="shared" si="12"/>
        <v>0</v>
      </c>
      <c r="C833" s="20"/>
      <c r="D833" s="20"/>
      <c r="E833" s="24"/>
    </row>
    <row r="834" spans="1:5" hidden="1">
      <c r="A834" s="56" t="s">
        <v>627</v>
      </c>
      <c r="B834" s="20">
        <f t="shared" si="12"/>
        <v>0</v>
      </c>
      <c r="C834" s="20"/>
      <c r="D834" s="20"/>
      <c r="E834" s="24"/>
    </row>
    <row r="835" spans="1:5">
      <c r="A835" s="20" t="s">
        <v>628</v>
      </c>
      <c r="B835" s="20">
        <f t="shared" si="12"/>
        <v>1371</v>
      </c>
      <c r="C835" s="21"/>
      <c r="D835" s="20"/>
      <c r="E835" s="22">
        <v>1371</v>
      </c>
    </row>
    <row r="836" spans="1:5" hidden="1">
      <c r="A836" s="56" t="s">
        <v>629</v>
      </c>
      <c r="B836" s="20">
        <f t="shared" si="12"/>
        <v>0</v>
      </c>
      <c r="C836" s="20"/>
      <c r="D836" s="20"/>
      <c r="E836" s="24"/>
    </row>
    <row r="837" spans="1:5" hidden="1">
      <c r="A837" s="56" t="s">
        <v>598</v>
      </c>
      <c r="B837" s="20">
        <f t="shared" si="12"/>
        <v>0</v>
      </c>
      <c r="C837" s="20"/>
      <c r="D837" s="20"/>
      <c r="E837" s="24"/>
    </row>
    <row r="838" spans="1:5">
      <c r="A838" s="20" t="s">
        <v>630</v>
      </c>
      <c r="B838" s="20">
        <f t="shared" si="12"/>
        <v>509</v>
      </c>
      <c r="C838" s="21"/>
      <c r="D838" s="20"/>
      <c r="E838" s="22">
        <f>9+500</f>
        <v>509</v>
      </c>
    </row>
    <row r="839" spans="1:5" s="16" customFormat="1">
      <c r="A839" s="13" t="s">
        <v>631</v>
      </c>
      <c r="B839" s="13">
        <f t="shared" si="12"/>
        <v>3840</v>
      </c>
      <c r="C839" s="18">
        <f>SUM(C840:C866)</f>
        <v>2981</v>
      </c>
      <c r="D839" s="13">
        <f>SUM(D840:D866)</f>
        <v>0</v>
      </c>
      <c r="E839" s="15">
        <f>SUM(E840:E866)</f>
        <v>859</v>
      </c>
    </row>
    <row r="840" spans="1:5">
      <c r="A840" s="20" t="s">
        <v>8</v>
      </c>
      <c r="B840" s="20">
        <f t="shared" ref="B840:B903" si="13">SUM(C840:E840)</f>
        <v>1222</v>
      </c>
      <c r="C840" s="21">
        <v>1222</v>
      </c>
      <c r="D840" s="20"/>
      <c r="E840" s="22"/>
    </row>
    <row r="841" spans="1:5" hidden="1">
      <c r="A841" s="56" t="s">
        <v>9</v>
      </c>
      <c r="B841" s="20">
        <f t="shared" si="13"/>
        <v>0</v>
      </c>
      <c r="C841" s="20"/>
      <c r="D841" s="20"/>
      <c r="E841" s="24"/>
    </row>
    <row r="842" spans="1:5" hidden="1">
      <c r="A842" s="56" t="s">
        <v>10</v>
      </c>
      <c r="B842" s="20">
        <f t="shared" si="13"/>
        <v>0</v>
      </c>
      <c r="C842" s="20"/>
      <c r="D842" s="20"/>
      <c r="E842" s="24"/>
    </row>
    <row r="843" spans="1:5">
      <c r="A843" s="20" t="s">
        <v>632</v>
      </c>
      <c r="B843" s="20">
        <f t="shared" si="13"/>
        <v>731</v>
      </c>
      <c r="C843" s="21">
        <v>731</v>
      </c>
      <c r="D843" s="20"/>
      <c r="E843" s="22"/>
    </row>
    <row r="844" spans="1:5" hidden="1">
      <c r="A844" s="56" t="s">
        <v>633</v>
      </c>
      <c r="B844" s="20">
        <f t="shared" si="13"/>
        <v>0</v>
      </c>
      <c r="C844" s="20"/>
      <c r="D844" s="20"/>
      <c r="E844" s="24"/>
    </row>
    <row r="845" spans="1:5" hidden="1">
      <c r="A845" s="56" t="s">
        <v>634</v>
      </c>
      <c r="B845" s="20">
        <f t="shared" si="13"/>
        <v>0</v>
      </c>
      <c r="C845" s="20"/>
      <c r="D845" s="20"/>
      <c r="E845" s="24"/>
    </row>
    <row r="846" spans="1:5" hidden="1">
      <c r="A846" s="56" t="s">
        <v>635</v>
      </c>
      <c r="B846" s="20">
        <f t="shared" si="13"/>
        <v>0</v>
      </c>
      <c r="C846" s="20"/>
      <c r="D846" s="20"/>
      <c r="E846" s="24"/>
    </row>
    <row r="847" spans="1:5" hidden="1">
      <c r="A847" s="56" t="s">
        <v>636</v>
      </c>
      <c r="B847" s="20">
        <f t="shared" si="13"/>
        <v>0</v>
      </c>
      <c r="C847" s="20"/>
      <c r="D847" s="20"/>
      <c r="E847" s="24"/>
    </row>
    <row r="848" spans="1:5" hidden="1">
      <c r="A848" s="56" t="s">
        <v>637</v>
      </c>
      <c r="B848" s="20">
        <f t="shared" si="13"/>
        <v>0</v>
      </c>
      <c r="C848" s="20"/>
      <c r="D848" s="20"/>
      <c r="E848" s="24"/>
    </row>
    <row r="849" spans="1:5" hidden="1">
      <c r="A849" s="56" t="s">
        <v>638</v>
      </c>
      <c r="B849" s="20">
        <f t="shared" si="13"/>
        <v>0</v>
      </c>
      <c r="C849" s="20"/>
      <c r="D849" s="20"/>
      <c r="E849" s="24"/>
    </row>
    <row r="850" spans="1:5" hidden="1">
      <c r="A850" s="56" t="s">
        <v>639</v>
      </c>
      <c r="B850" s="20">
        <f t="shared" si="13"/>
        <v>0</v>
      </c>
      <c r="C850" s="20"/>
      <c r="D850" s="20"/>
      <c r="E850" s="24"/>
    </row>
    <row r="851" spans="1:5" hidden="1">
      <c r="A851" s="56" t="s">
        <v>640</v>
      </c>
      <c r="B851" s="20">
        <f t="shared" si="13"/>
        <v>0</v>
      </c>
      <c r="C851" s="20"/>
      <c r="D851" s="20"/>
      <c r="E851" s="24"/>
    </row>
    <row r="852" spans="1:5" hidden="1">
      <c r="A852" s="56" t="s">
        <v>641</v>
      </c>
      <c r="B852" s="20">
        <f t="shared" si="13"/>
        <v>0</v>
      </c>
      <c r="C852" s="20"/>
      <c r="D852" s="20"/>
      <c r="E852" s="24"/>
    </row>
    <row r="853" spans="1:5" hidden="1">
      <c r="A853" s="56" t="s">
        <v>642</v>
      </c>
      <c r="B853" s="20">
        <f t="shared" si="13"/>
        <v>0</v>
      </c>
      <c r="C853" s="20"/>
      <c r="D853" s="20"/>
      <c r="E853" s="24"/>
    </row>
    <row r="854" spans="1:5" hidden="1">
      <c r="A854" s="56" t="s">
        <v>643</v>
      </c>
      <c r="B854" s="20">
        <f t="shared" si="13"/>
        <v>0</v>
      </c>
      <c r="C854" s="20"/>
      <c r="D854" s="20"/>
      <c r="E854" s="24"/>
    </row>
    <row r="855" spans="1:5" hidden="1">
      <c r="A855" s="56" t="s">
        <v>644</v>
      </c>
      <c r="B855" s="20">
        <f t="shared" si="13"/>
        <v>0</v>
      </c>
      <c r="C855" s="20"/>
      <c r="D855" s="20"/>
      <c r="E855" s="24"/>
    </row>
    <row r="856" spans="1:5" hidden="1">
      <c r="A856" s="56" t="s">
        <v>645</v>
      </c>
      <c r="B856" s="20">
        <f t="shared" si="13"/>
        <v>0</v>
      </c>
      <c r="C856" s="20"/>
      <c r="D856" s="20"/>
      <c r="E856" s="24"/>
    </row>
    <row r="857" spans="1:5" hidden="1">
      <c r="A857" s="56" t="s">
        <v>646</v>
      </c>
      <c r="B857" s="20">
        <f t="shared" si="13"/>
        <v>0</v>
      </c>
      <c r="C857" s="20"/>
      <c r="D857" s="20"/>
      <c r="E857" s="24"/>
    </row>
    <row r="858" spans="1:5" hidden="1">
      <c r="A858" s="56" t="s">
        <v>647</v>
      </c>
      <c r="B858" s="20">
        <f t="shared" si="13"/>
        <v>0</v>
      </c>
      <c r="C858" s="20"/>
      <c r="D858" s="20"/>
      <c r="E858" s="24"/>
    </row>
    <row r="859" spans="1:5" hidden="1">
      <c r="A859" s="56" t="s">
        <v>648</v>
      </c>
      <c r="B859" s="20">
        <f t="shared" si="13"/>
        <v>0</v>
      </c>
      <c r="C859" s="20"/>
      <c r="D859" s="20"/>
      <c r="E859" s="24"/>
    </row>
    <row r="860" spans="1:5" hidden="1">
      <c r="A860" s="56" t="s">
        <v>649</v>
      </c>
      <c r="B860" s="20">
        <f t="shared" si="13"/>
        <v>0</v>
      </c>
      <c r="C860" s="20"/>
      <c r="D860" s="20"/>
      <c r="E860" s="24"/>
    </row>
    <row r="861" spans="1:5" hidden="1">
      <c r="A861" s="56" t="s">
        <v>625</v>
      </c>
      <c r="B861" s="20">
        <f t="shared" si="13"/>
        <v>0</v>
      </c>
      <c r="C861" s="20"/>
      <c r="D861" s="20"/>
      <c r="E861" s="24"/>
    </row>
    <row r="862" spans="1:5" hidden="1">
      <c r="A862" s="56" t="s">
        <v>650</v>
      </c>
      <c r="B862" s="20">
        <f t="shared" si="13"/>
        <v>0</v>
      </c>
      <c r="C862" s="20"/>
      <c r="D862" s="20"/>
      <c r="E862" s="24"/>
    </row>
    <row r="863" spans="1:5" hidden="1">
      <c r="A863" s="56" t="s">
        <v>651</v>
      </c>
      <c r="B863" s="20">
        <f t="shared" si="13"/>
        <v>0</v>
      </c>
      <c r="C863" s="20"/>
      <c r="D863" s="20"/>
      <c r="E863" s="24"/>
    </row>
    <row r="864" spans="1:5" hidden="1">
      <c r="A864" s="56" t="s">
        <v>652</v>
      </c>
      <c r="B864" s="20">
        <f t="shared" si="13"/>
        <v>0</v>
      </c>
      <c r="C864" s="20"/>
      <c r="D864" s="20"/>
      <c r="E864" s="24"/>
    </row>
    <row r="865" spans="1:5" hidden="1">
      <c r="A865" s="56" t="s">
        <v>653</v>
      </c>
      <c r="B865" s="20">
        <f t="shared" si="13"/>
        <v>0</v>
      </c>
      <c r="C865" s="20"/>
      <c r="D865" s="20"/>
      <c r="E865" s="24"/>
    </row>
    <row r="866" spans="1:5">
      <c r="A866" s="20" t="s">
        <v>654</v>
      </c>
      <c r="B866" s="20">
        <f t="shared" si="13"/>
        <v>1887</v>
      </c>
      <c r="C866" s="21">
        <v>1028</v>
      </c>
      <c r="D866" s="20"/>
      <c r="E866" s="22">
        <v>859</v>
      </c>
    </row>
    <row r="867" spans="1:5" s="16" customFormat="1" hidden="1">
      <c r="A867" s="57" t="s">
        <v>655</v>
      </c>
      <c r="B867" s="31">
        <f t="shared" si="13"/>
        <v>0</v>
      </c>
      <c r="C867" s="31">
        <f>SUM(C868:C877)</f>
        <v>0</v>
      </c>
      <c r="D867" s="31">
        <f>SUM(D868:D877)</f>
        <v>0</v>
      </c>
      <c r="E867" s="31">
        <f>SUM(E868:E877)</f>
        <v>0</v>
      </c>
    </row>
    <row r="868" spans="1:5" hidden="1">
      <c r="A868" s="56" t="s">
        <v>8</v>
      </c>
      <c r="B868" s="20">
        <f t="shared" si="13"/>
        <v>0</v>
      </c>
      <c r="C868" s="20"/>
      <c r="D868" s="20"/>
      <c r="E868" s="24"/>
    </row>
    <row r="869" spans="1:5" hidden="1">
      <c r="A869" s="56" t="s">
        <v>9</v>
      </c>
      <c r="B869" s="20">
        <f t="shared" si="13"/>
        <v>0</v>
      </c>
      <c r="C869" s="20"/>
      <c r="D869" s="20"/>
      <c r="E869" s="24"/>
    </row>
    <row r="870" spans="1:5" hidden="1">
      <c r="A870" s="56" t="s">
        <v>10</v>
      </c>
      <c r="B870" s="20">
        <f t="shared" si="13"/>
        <v>0</v>
      </c>
      <c r="C870" s="20"/>
      <c r="D870" s="20"/>
      <c r="E870" s="24"/>
    </row>
    <row r="871" spans="1:5" hidden="1">
      <c r="A871" s="56" t="s">
        <v>656</v>
      </c>
      <c r="B871" s="20">
        <f t="shared" si="13"/>
        <v>0</v>
      </c>
      <c r="C871" s="20"/>
      <c r="D871" s="20"/>
      <c r="E871" s="24"/>
    </row>
    <row r="872" spans="1:5" hidden="1">
      <c r="A872" s="56" t="s">
        <v>657</v>
      </c>
      <c r="B872" s="20">
        <f t="shared" si="13"/>
        <v>0</v>
      </c>
      <c r="C872" s="20"/>
      <c r="D872" s="20"/>
      <c r="E872" s="24"/>
    </row>
    <row r="873" spans="1:5" hidden="1">
      <c r="A873" s="56" t="s">
        <v>658</v>
      </c>
      <c r="B873" s="20">
        <f t="shared" si="13"/>
        <v>0</v>
      </c>
      <c r="C873" s="20"/>
      <c r="D873" s="20"/>
      <c r="E873" s="24"/>
    </row>
    <row r="874" spans="1:5" hidden="1">
      <c r="A874" s="56" t="s">
        <v>659</v>
      </c>
      <c r="B874" s="20">
        <f t="shared" si="13"/>
        <v>0</v>
      </c>
      <c r="C874" s="20"/>
      <c r="D874" s="20"/>
      <c r="E874" s="24"/>
    </row>
    <row r="875" spans="1:5" hidden="1">
      <c r="A875" s="56" t="s">
        <v>660</v>
      </c>
      <c r="B875" s="20">
        <f t="shared" si="13"/>
        <v>0</v>
      </c>
      <c r="C875" s="20"/>
      <c r="D875" s="20"/>
      <c r="E875" s="24"/>
    </row>
    <row r="876" spans="1:5" hidden="1">
      <c r="A876" s="56" t="s">
        <v>17</v>
      </c>
      <c r="B876" s="20">
        <f t="shared" si="13"/>
        <v>0</v>
      </c>
      <c r="C876" s="20"/>
      <c r="D876" s="20"/>
      <c r="E876" s="24"/>
    </row>
    <row r="877" spans="1:5" hidden="1">
      <c r="A877" s="56" t="s">
        <v>661</v>
      </c>
      <c r="B877" s="20">
        <f t="shared" si="13"/>
        <v>0</v>
      </c>
      <c r="C877" s="20"/>
      <c r="D877" s="20"/>
      <c r="E877" s="24"/>
    </row>
    <row r="878" spans="1:5" s="16" customFormat="1" hidden="1">
      <c r="A878" s="57" t="s">
        <v>662</v>
      </c>
      <c r="B878" s="31">
        <f t="shared" si="13"/>
        <v>0</v>
      </c>
      <c r="C878" s="31">
        <f>SUM(C879:C884)</f>
        <v>0</v>
      </c>
      <c r="D878" s="31">
        <f>SUM(D879:D884)</f>
        <v>0</v>
      </c>
      <c r="E878" s="31">
        <f>SUM(E879:E884)</f>
        <v>0</v>
      </c>
    </row>
    <row r="879" spans="1:5" hidden="1">
      <c r="A879" s="56" t="s">
        <v>663</v>
      </c>
      <c r="B879" s="20">
        <f t="shared" si="13"/>
        <v>0</v>
      </c>
      <c r="C879" s="20"/>
      <c r="D879" s="20"/>
      <c r="E879" s="24"/>
    </row>
    <row r="880" spans="1:5" hidden="1">
      <c r="A880" s="56" t="s">
        <v>664</v>
      </c>
      <c r="B880" s="20">
        <f t="shared" si="13"/>
        <v>0</v>
      </c>
      <c r="C880" s="20"/>
      <c r="D880" s="20"/>
      <c r="E880" s="24"/>
    </row>
    <row r="881" spans="1:5" hidden="1">
      <c r="A881" s="56" t="s">
        <v>665</v>
      </c>
      <c r="B881" s="20">
        <f t="shared" si="13"/>
        <v>0</v>
      </c>
      <c r="C881" s="20"/>
      <c r="D881" s="20"/>
      <c r="E881" s="24"/>
    </row>
    <row r="882" spans="1:5" hidden="1">
      <c r="A882" s="56" t="s">
        <v>666</v>
      </c>
      <c r="B882" s="20">
        <f t="shared" si="13"/>
        <v>0</v>
      </c>
      <c r="C882" s="20"/>
      <c r="D882" s="20"/>
      <c r="E882" s="24"/>
    </row>
    <row r="883" spans="1:5" hidden="1">
      <c r="A883" s="56" t="s">
        <v>667</v>
      </c>
      <c r="B883" s="20">
        <f t="shared" si="13"/>
        <v>0</v>
      </c>
      <c r="C883" s="20"/>
      <c r="D883" s="20"/>
      <c r="E883" s="24"/>
    </row>
    <row r="884" spans="1:5" hidden="1">
      <c r="A884" s="56" t="s">
        <v>668</v>
      </c>
      <c r="B884" s="20">
        <f t="shared" si="13"/>
        <v>0</v>
      </c>
      <c r="C884" s="20"/>
      <c r="D884" s="20"/>
      <c r="E884" s="24"/>
    </row>
    <row r="885" spans="1:5" s="16" customFormat="1" hidden="1">
      <c r="A885" s="57" t="s">
        <v>669</v>
      </c>
      <c r="B885" s="31">
        <f t="shared" si="13"/>
        <v>0</v>
      </c>
      <c r="C885" s="31">
        <f>SUM(C886:C890)</f>
        <v>0</v>
      </c>
      <c r="D885" s="31">
        <f>SUM(D886:D890)</f>
        <v>0</v>
      </c>
      <c r="E885" s="31">
        <f>SUM(E886:E890)</f>
        <v>0</v>
      </c>
    </row>
    <row r="886" spans="1:5" hidden="1">
      <c r="A886" s="56" t="s">
        <v>670</v>
      </c>
      <c r="B886" s="20">
        <f t="shared" si="13"/>
        <v>0</v>
      </c>
      <c r="C886" s="20"/>
      <c r="D886" s="20"/>
      <c r="E886" s="24"/>
    </row>
    <row r="887" spans="1:5" hidden="1">
      <c r="A887" s="56" t="s">
        <v>671</v>
      </c>
      <c r="B887" s="20">
        <f t="shared" si="13"/>
        <v>0</v>
      </c>
      <c r="C887" s="20"/>
      <c r="D887" s="20"/>
      <c r="E887" s="24"/>
    </row>
    <row r="888" spans="1:5" hidden="1">
      <c r="A888" s="56" t="s">
        <v>672</v>
      </c>
      <c r="B888" s="20">
        <f t="shared" si="13"/>
        <v>0</v>
      </c>
      <c r="C888" s="20"/>
      <c r="D888" s="20"/>
      <c r="E888" s="24"/>
    </row>
    <row r="889" spans="1:5" hidden="1">
      <c r="A889" s="56" t="s">
        <v>673</v>
      </c>
      <c r="B889" s="20">
        <f t="shared" si="13"/>
        <v>0</v>
      </c>
      <c r="C889" s="20"/>
      <c r="D889" s="20"/>
      <c r="E889" s="24"/>
    </row>
    <row r="890" spans="1:5" hidden="1">
      <c r="A890" s="56" t="s">
        <v>674</v>
      </c>
      <c r="B890" s="20">
        <f t="shared" si="13"/>
        <v>0</v>
      </c>
      <c r="C890" s="20"/>
      <c r="D890" s="20"/>
      <c r="E890" s="24"/>
    </row>
    <row r="891" spans="1:5" s="16" customFormat="1" hidden="1">
      <c r="A891" s="57" t="s">
        <v>675</v>
      </c>
      <c r="B891" s="31">
        <f t="shared" si="13"/>
        <v>0</v>
      </c>
      <c r="C891" s="31">
        <f>SUM(C892:C893)</f>
        <v>0</v>
      </c>
      <c r="D891" s="31">
        <f>SUM(D892:D893)</f>
        <v>0</v>
      </c>
      <c r="E891" s="31">
        <f>SUM(E892:E893)</f>
        <v>0</v>
      </c>
    </row>
    <row r="892" spans="1:5" hidden="1">
      <c r="A892" s="56" t="s">
        <v>676</v>
      </c>
      <c r="B892" s="20">
        <f t="shared" si="13"/>
        <v>0</v>
      </c>
      <c r="C892" s="20"/>
      <c r="D892" s="20"/>
      <c r="E892" s="24"/>
    </row>
    <row r="893" spans="1:5" hidden="1">
      <c r="A893" s="56" t="s">
        <v>677</v>
      </c>
      <c r="B893" s="20">
        <f t="shared" si="13"/>
        <v>0</v>
      </c>
      <c r="C893" s="20"/>
      <c r="D893" s="20"/>
      <c r="E893" s="24"/>
    </row>
    <row r="894" spans="1:5" s="16" customFormat="1">
      <c r="A894" s="13" t="s">
        <v>678</v>
      </c>
      <c r="B894" s="13">
        <f t="shared" si="13"/>
        <v>25</v>
      </c>
      <c r="C894" s="18">
        <f>SUM(C895:C896)</f>
        <v>0</v>
      </c>
      <c r="D894" s="13">
        <f>SUM(D895:D896)</f>
        <v>0</v>
      </c>
      <c r="E894" s="15">
        <f>SUM(E895:E896)</f>
        <v>25</v>
      </c>
    </row>
    <row r="895" spans="1:5" hidden="1">
      <c r="A895" s="56" t="s">
        <v>679</v>
      </c>
      <c r="B895" s="20">
        <f t="shared" si="13"/>
        <v>0</v>
      </c>
      <c r="C895" s="20"/>
      <c r="D895" s="20"/>
      <c r="E895" s="24"/>
    </row>
    <row r="896" spans="1:5">
      <c r="A896" s="20" t="s">
        <v>680</v>
      </c>
      <c r="B896" s="20">
        <f t="shared" si="13"/>
        <v>25</v>
      </c>
      <c r="C896" s="21"/>
      <c r="D896" s="20"/>
      <c r="E896" s="22">
        <f>9+16</f>
        <v>25</v>
      </c>
    </row>
    <row r="897" spans="1:5" s="16" customFormat="1">
      <c r="A897" s="13" t="s">
        <v>681</v>
      </c>
      <c r="B897" s="13">
        <f t="shared" si="13"/>
        <v>2076</v>
      </c>
      <c r="C897" s="18">
        <f>+C898+C920+C930+C940+C947+C952</f>
        <v>2076</v>
      </c>
      <c r="D897" s="13">
        <f>+D898+D920+D930+D940+D947+D952</f>
        <v>0</v>
      </c>
      <c r="E897" s="15">
        <f>+E898+E920+E930+E940+E947+E952</f>
        <v>0</v>
      </c>
    </row>
    <row r="898" spans="1:5" s="16" customFormat="1">
      <c r="A898" s="13" t="s">
        <v>682</v>
      </c>
      <c r="B898" s="13">
        <f t="shared" si="13"/>
        <v>2076</v>
      </c>
      <c r="C898" s="18">
        <f>SUM(C899:C919)</f>
        <v>2076</v>
      </c>
      <c r="D898" s="13">
        <f>SUM(D899:D919)</f>
        <v>0</v>
      </c>
      <c r="E898" s="15">
        <f>SUM(E899:E919)</f>
        <v>0</v>
      </c>
    </row>
    <row r="899" spans="1:5">
      <c r="A899" s="20" t="s">
        <v>8</v>
      </c>
      <c r="B899" s="20">
        <f t="shared" si="13"/>
        <v>586</v>
      </c>
      <c r="C899" s="21">
        <v>586</v>
      </c>
      <c r="D899" s="20"/>
      <c r="E899" s="22"/>
    </row>
    <row r="900" spans="1:5" hidden="1">
      <c r="A900" s="56" t="s">
        <v>9</v>
      </c>
      <c r="B900" s="20">
        <f t="shared" si="13"/>
        <v>0</v>
      </c>
      <c r="C900" s="20"/>
      <c r="D900" s="20"/>
      <c r="E900" s="24"/>
    </row>
    <row r="901" spans="1:5" hidden="1">
      <c r="A901" s="56" t="s">
        <v>10</v>
      </c>
      <c r="B901" s="20">
        <f t="shared" si="13"/>
        <v>0</v>
      </c>
      <c r="C901" s="20"/>
      <c r="D901" s="20"/>
      <c r="E901" s="24"/>
    </row>
    <row r="902" spans="1:5" hidden="1">
      <c r="A902" s="56" t="s">
        <v>683</v>
      </c>
      <c r="B902" s="20">
        <f t="shared" si="13"/>
        <v>0</v>
      </c>
      <c r="C902" s="20"/>
      <c r="D902" s="20"/>
      <c r="E902" s="24"/>
    </row>
    <row r="903" spans="1:5" hidden="1">
      <c r="A903" s="56" t="s">
        <v>684</v>
      </c>
      <c r="B903" s="20">
        <f t="shared" si="13"/>
        <v>0</v>
      </c>
      <c r="C903" s="20"/>
      <c r="D903" s="20"/>
      <c r="E903" s="24"/>
    </row>
    <row r="904" spans="1:5" hidden="1">
      <c r="A904" s="56" t="s">
        <v>685</v>
      </c>
      <c r="B904" s="20">
        <f t="shared" ref="B904:B967" si="14">SUM(C904:E904)</f>
        <v>0</v>
      </c>
      <c r="C904" s="20"/>
      <c r="D904" s="20"/>
      <c r="E904" s="24"/>
    </row>
    <row r="905" spans="1:5" hidden="1">
      <c r="A905" s="56" t="s">
        <v>686</v>
      </c>
      <c r="B905" s="20">
        <f t="shared" si="14"/>
        <v>0</v>
      </c>
      <c r="C905" s="20"/>
      <c r="D905" s="20"/>
      <c r="E905" s="24"/>
    </row>
    <row r="906" spans="1:5" hidden="1">
      <c r="A906" s="56" t="s">
        <v>687</v>
      </c>
      <c r="B906" s="20">
        <f t="shared" si="14"/>
        <v>0</v>
      </c>
      <c r="C906" s="20"/>
      <c r="D906" s="20"/>
      <c r="E906" s="24"/>
    </row>
    <row r="907" spans="1:5">
      <c r="A907" s="20" t="s">
        <v>688</v>
      </c>
      <c r="B907" s="20">
        <f t="shared" si="14"/>
        <v>1490</v>
      </c>
      <c r="C907" s="21">
        <v>1490</v>
      </c>
      <c r="D907" s="20"/>
      <c r="E907" s="22"/>
    </row>
    <row r="908" spans="1:5" hidden="1">
      <c r="A908" s="56" t="s">
        <v>689</v>
      </c>
      <c r="B908" s="20">
        <f t="shared" si="14"/>
        <v>0</v>
      </c>
      <c r="C908" s="20"/>
      <c r="D908" s="20"/>
      <c r="E908" s="24"/>
    </row>
    <row r="909" spans="1:5" hidden="1">
      <c r="A909" s="56" t="s">
        <v>690</v>
      </c>
      <c r="B909" s="20">
        <f t="shared" si="14"/>
        <v>0</v>
      </c>
      <c r="C909" s="20"/>
      <c r="D909" s="20"/>
      <c r="E909" s="24"/>
    </row>
    <row r="910" spans="1:5" hidden="1">
      <c r="A910" s="56" t="s">
        <v>691</v>
      </c>
      <c r="B910" s="20">
        <f t="shared" si="14"/>
        <v>0</v>
      </c>
      <c r="C910" s="20"/>
      <c r="D910" s="20"/>
      <c r="E910" s="24"/>
    </row>
    <row r="911" spans="1:5" hidden="1">
      <c r="A911" s="56" t="s">
        <v>692</v>
      </c>
      <c r="B911" s="20">
        <f t="shared" si="14"/>
        <v>0</v>
      </c>
      <c r="C911" s="20"/>
      <c r="D911" s="20"/>
      <c r="E911" s="24"/>
    </row>
    <row r="912" spans="1:5" hidden="1">
      <c r="A912" s="56" t="s">
        <v>693</v>
      </c>
      <c r="B912" s="20">
        <f t="shared" si="14"/>
        <v>0</v>
      </c>
      <c r="C912" s="20"/>
      <c r="D912" s="20"/>
      <c r="E912" s="24"/>
    </row>
    <row r="913" spans="1:5" hidden="1">
      <c r="A913" s="56" t="s">
        <v>694</v>
      </c>
      <c r="B913" s="20">
        <f t="shared" si="14"/>
        <v>0</v>
      </c>
      <c r="C913" s="20"/>
      <c r="D913" s="20"/>
      <c r="E913" s="24"/>
    </row>
    <row r="914" spans="1:5" hidden="1">
      <c r="A914" s="56" t="s">
        <v>695</v>
      </c>
      <c r="B914" s="20">
        <f t="shared" si="14"/>
        <v>0</v>
      </c>
      <c r="C914" s="20"/>
      <c r="D914" s="20"/>
      <c r="E914" s="24"/>
    </row>
    <row r="915" spans="1:5" hidden="1">
      <c r="A915" s="56" t="s">
        <v>696</v>
      </c>
      <c r="B915" s="20">
        <f t="shared" si="14"/>
        <v>0</v>
      </c>
      <c r="C915" s="20"/>
      <c r="D915" s="20"/>
      <c r="E915" s="24"/>
    </row>
    <row r="916" spans="1:5" hidden="1">
      <c r="A916" s="56" t="s">
        <v>697</v>
      </c>
      <c r="B916" s="20">
        <f t="shared" si="14"/>
        <v>0</v>
      </c>
      <c r="C916" s="20"/>
      <c r="D916" s="20"/>
      <c r="E916" s="24"/>
    </row>
    <row r="917" spans="1:5" hidden="1">
      <c r="A917" s="56" t="s">
        <v>698</v>
      </c>
      <c r="B917" s="20">
        <f t="shared" si="14"/>
        <v>0</v>
      </c>
      <c r="C917" s="20"/>
      <c r="D917" s="20"/>
      <c r="E917" s="24"/>
    </row>
    <row r="918" spans="1:5" hidden="1">
      <c r="A918" s="56" t="s">
        <v>699</v>
      </c>
      <c r="B918" s="20">
        <f t="shared" si="14"/>
        <v>0</v>
      </c>
      <c r="C918" s="20"/>
      <c r="D918" s="20"/>
      <c r="E918" s="24"/>
    </row>
    <row r="919" spans="1:5" hidden="1">
      <c r="A919" s="56" t="s">
        <v>700</v>
      </c>
      <c r="B919" s="20">
        <f t="shared" si="14"/>
        <v>0</v>
      </c>
      <c r="C919" s="20"/>
      <c r="D919" s="20"/>
      <c r="E919" s="24"/>
    </row>
    <row r="920" spans="1:5" s="16" customFormat="1" hidden="1">
      <c r="A920" s="57" t="s">
        <v>701</v>
      </c>
      <c r="B920" s="31">
        <f t="shared" si="14"/>
        <v>0</v>
      </c>
      <c r="C920" s="31">
        <f>SUM(C921:C929)</f>
        <v>0</v>
      </c>
      <c r="D920" s="31">
        <f>SUM(D921:D929)</f>
        <v>0</v>
      </c>
      <c r="E920" s="31">
        <f>SUM(E921:E929)</f>
        <v>0</v>
      </c>
    </row>
    <row r="921" spans="1:5" hidden="1">
      <c r="A921" s="56" t="s">
        <v>8</v>
      </c>
      <c r="B921" s="20">
        <f t="shared" si="14"/>
        <v>0</v>
      </c>
      <c r="C921" s="20"/>
      <c r="D921" s="20"/>
      <c r="E921" s="24"/>
    </row>
    <row r="922" spans="1:5" hidden="1">
      <c r="A922" s="56" t="s">
        <v>9</v>
      </c>
      <c r="B922" s="20">
        <f t="shared" si="14"/>
        <v>0</v>
      </c>
      <c r="C922" s="20"/>
      <c r="D922" s="20"/>
      <c r="E922" s="24"/>
    </row>
    <row r="923" spans="1:5" hidden="1">
      <c r="A923" s="56" t="s">
        <v>10</v>
      </c>
      <c r="B923" s="20">
        <f t="shared" si="14"/>
        <v>0</v>
      </c>
      <c r="C923" s="20"/>
      <c r="D923" s="20"/>
      <c r="E923" s="24"/>
    </row>
    <row r="924" spans="1:5" hidden="1">
      <c r="A924" s="56" t="s">
        <v>702</v>
      </c>
      <c r="B924" s="20">
        <f t="shared" si="14"/>
        <v>0</v>
      </c>
      <c r="C924" s="20"/>
      <c r="D924" s="20"/>
      <c r="E924" s="24"/>
    </row>
    <row r="925" spans="1:5" hidden="1">
      <c r="A925" s="56" t="s">
        <v>703</v>
      </c>
      <c r="B925" s="20">
        <f t="shared" si="14"/>
        <v>0</v>
      </c>
      <c r="C925" s="20"/>
      <c r="D925" s="20"/>
      <c r="E925" s="24"/>
    </row>
    <row r="926" spans="1:5" hidden="1">
      <c r="A926" s="56" t="s">
        <v>704</v>
      </c>
      <c r="B926" s="20">
        <f t="shared" si="14"/>
        <v>0</v>
      </c>
      <c r="C926" s="20"/>
      <c r="D926" s="20"/>
      <c r="E926" s="24"/>
    </row>
    <row r="927" spans="1:5" hidden="1">
      <c r="A927" s="56" t="s">
        <v>705</v>
      </c>
      <c r="B927" s="20">
        <f t="shared" si="14"/>
        <v>0</v>
      </c>
      <c r="C927" s="20"/>
      <c r="D927" s="20"/>
      <c r="E927" s="24"/>
    </row>
    <row r="928" spans="1:5" hidden="1">
      <c r="A928" s="56" t="s">
        <v>706</v>
      </c>
      <c r="B928" s="20">
        <f t="shared" si="14"/>
        <v>0</v>
      </c>
      <c r="C928" s="20"/>
      <c r="D928" s="20"/>
      <c r="E928" s="24"/>
    </row>
    <row r="929" spans="1:5" hidden="1">
      <c r="A929" s="56" t="s">
        <v>707</v>
      </c>
      <c r="B929" s="20">
        <f t="shared" si="14"/>
        <v>0</v>
      </c>
      <c r="C929" s="20"/>
      <c r="D929" s="20"/>
      <c r="E929" s="24"/>
    </row>
    <row r="930" spans="1:5" s="16" customFormat="1" hidden="1">
      <c r="A930" s="57" t="s">
        <v>708</v>
      </c>
      <c r="B930" s="31">
        <f t="shared" si="14"/>
        <v>0</v>
      </c>
      <c r="C930" s="31">
        <f>SUM(C931:C939)</f>
        <v>0</v>
      </c>
      <c r="D930" s="31">
        <f>SUM(D931:D939)</f>
        <v>0</v>
      </c>
      <c r="E930" s="31">
        <f>SUM(E931:E939)</f>
        <v>0</v>
      </c>
    </row>
    <row r="931" spans="1:5" hidden="1">
      <c r="A931" s="56" t="s">
        <v>8</v>
      </c>
      <c r="B931" s="20">
        <f t="shared" si="14"/>
        <v>0</v>
      </c>
      <c r="C931" s="20"/>
      <c r="D931" s="20"/>
      <c r="E931" s="24"/>
    </row>
    <row r="932" spans="1:5" hidden="1">
      <c r="A932" s="56" t="s">
        <v>9</v>
      </c>
      <c r="B932" s="20">
        <f t="shared" si="14"/>
        <v>0</v>
      </c>
      <c r="C932" s="20"/>
      <c r="D932" s="20"/>
      <c r="E932" s="24"/>
    </row>
    <row r="933" spans="1:5" hidden="1">
      <c r="A933" s="56" t="s">
        <v>10</v>
      </c>
      <c r="B933" s="20">
        <f t="shared" si="14"/>
        <v>0</v>
      </c>
      <c r="C933" s="20"/>
      <c r="D933" s="20"/>
      <c r="E933" s="24"/>
    </row>
    <row r="934" spans="1:5" hidden="1">
      <c r="A934" s="56" t="s">
        <v>709</v>
      </c>
      <c r="B934" s="20">
        <f t="shared" si="14"/>
        <v>0</v>
      </c>
      <c r="C934" s="20"/>
      <c r="D934" s="20"/>
      <c r="E934" s="24"/>
    </row>
    <row r="935" spans="1:5" hidden="1">
      <c r="A935" s="56" t="s">
        <v>710</v>
      </c>
      <c r="B935" s="20">
        <f t="shared" si="14"/>
        <v>0</v>
      </c>
      <c r="C935" s="20"/>
      <c r="D935" s="20"/>
      <c r="E935" s="24"/>
    </row>
    <row r="936" spans="1:5" hidden="1">
      <c r="A936" s="56" t="s">
        <v>711</v>
      </c>
      <c r="B936" s="20">
        <f t="shared" si="14"/>
        <v>0</v>
      </c>
      <c r="C936" s="20"/>
      <c r="D936" s="20"/>
      <c r="E936" s="24"/>
    </row>
    <row r="937" spans="1:5" hidden="1">
      <c r="A937" s="56" t="s">
        <v>712</v>
      </c>
      <c r="B937" s="20">
        <f t="shared" si="14"/>
        <v>0</v>
      </c>
      <c r="C937" s="20"/>
      <c r="D937" s="20"/>
      <c r="E937" s="24"/>
    </row>
    <row r="938" spans="1:5" hidden="1">
      <c r="A938" s="56" t="s">
        <v>713</v>
      </c>
      <c r="B938" s="20">
        <f t="shared" si="14"/>
        <v>0</v>
      </c>
      <c r="C938" s="20"/>
      <c r="D938" s="20"/>
      <c r="E938" s="24"/>
    </row>
    <row r="939" spans="1:5" hidden="1">
      <c r="A939" s="56" t="s">
        <v>714</v>
      </c>
      <c r="B939" s="20">
        <f t="shared" si="14"/>
        <v>0</v>
      </c>
      <c r="C939" s="20"/>
      <c r="D939" s="20"/>
      <c r="E939" s="24"/>
    </row>
    <row r="940" spans="1:5" s="16" customFormat="1" hidden="1">
      <c r="A940" s="57" t="s">
        <v>715</v>
      </c>
      <c r="B940" s="31">
        <f t="shared" si="14"/>
        <v>0</v>
      </c>
      <c r="C940" s="31">
        <f>SUM(C941:C946)</f>
        <v>0</v>
      </c>
      <c r="D940" s="31">
        <f>SUM(D941:D946)</f>
        <v>0</v>
      </c>
      <c r="E940" s="31">
        <f>SUM(E941:E946)</f>
        <v>0</v>
      </c>
    </row>
    <row r="941" spans="1:5" hidden="1">
      <c r="A941" s="56" t="s">
        <v>8</v>
      </c>
      <c r="B941" s="20">
        <f t="shared" si="14"/>
        <v>0</v>
      </c>
      <c r="C941" s="20"/>
      <c r="D941" s="20"/>
      <c r="E941" s="24"/>
    </row>
    <row r="942" spans="1:5" hidden="1">
      <c r="A942" s="56" t="s">
        <v>9</v>
      </c>
      <c r="B942" s="20">
        <f t="shared" si="14"/>
        <v>0</v>
      </c>
      <c r="C942" s="20"/>
      <c r="D942" s="20"/>
      <c r="E942" s="24"/>
    </row>
    <row r="943" spans="1:5" hidden="1">
      <c r="A943" s="56" t="s">
        <v>10</v>
      </c>
      <c r="B943" s="20">
        <f t="shared" si="14"/>
        <v>0</v>
      </c>
      <c r="C943" s="20"/>
      <c r="D943" s="20"/>
      <c r="E943" s="24"/>
    </row>
    <row r="944" spans="1:5" hidden="1">
      <c r="A944" s="56" t="s">
        <v>706</v>
      </c>
      <c r="B944" s="20">
        <f t="shared" si="14"/>
        <v>0</v>
      </c>
      <c r="C944" s="20"/>
      <c r="D944" s="20"/>
      <c r="E944" s="24"/>
    </row>
    <row r="945" spans="1:5" hidden="1">
      <c r="A945" s="56" t="s">
        <v>716</v>
      </c>
      <c r="B945" s="20">
        <f t="shared" si="14"/>
        <v>0</v>
      </c>
      <c r="C945" s="20"/>
      <c r="D945" s="20"/>
      <c r="E945" s="24"/>
    </row>
    <row r="946" spans="1:5" hidden="1">
      <c r="A946" s="56" t="s">
        <v>717</v>
      </c>
      <c r="B946" s="20">
        <f t="shared" si="14"/>
        <v>0</v>
      </c>
      <c r="C946" s="20"/>
      <c r="D946" s="20"/>
      <c r="E946" s="24"/>
    </row>
    <row r="947" spans="1:5" s="16" customFormat="1" hidden="1">
      <c r="A947" s="57" t="s">
        <v>718</v>
      </c>
      <c r="B947" s="31">
        <f t="shared" si="14"/>
        <v>0</v>
      </c>
      <c r="C947" s="31">
        <f>SUM(C948:C951)</f>
        <v>0</v>
      </c>
      <c r="D947" s="31">
        <f>SUM(D948:D951)</f>
        <v>0</v>
      </c>
      <c r="E947" s="31">
        <f>SUM(E948:E951)</f>
        <v>0</v>
      </c>
    </row>
    <row r="948" spans="1:5" hidden="1">
      <c r="A948" s="56" t="s">
        <v>719</v>
      </c>
      <c r="B948" s="20">
        <f t="shared" si="14"/>
        <v>0</v>
      </c>
      <c r="C948" s="20"/>
      <c r="D948" s="20"/>
      <c r="E948" s="24"/>
    </row>
    <row r="949" spans="1:5" hidden="1">
      <c r="A949" s="56" t="s">
        <v>720</v>
      </c>
      <c r="B949" s="20">
        <f t="shared" si="14"/>
        <v>0</v>
      </c>
      <c r="C949" s="20"/>
      <c r="D949" s="20"/>
      <c r="E949" s="24"/>
    </row>
    <row r="950" spans="1:5" hidden="1">
      <c r="A950" s="56" t="s">
        <v>721</v>
      </c>
      <c r="B950" s="20">
        <f t="shared" si="14"/>
        <v>0</v>
      </c>
      <c r="C950" s="20"/>
      <c r="D950" s="20"/>
      <c r="E950" s="24"/>
    </row>
    <row r="951" spans="1:5" hidden="1">
      <c r="A951" s="56" t="s">
        <v>722</v>
      </c>
      <c r="B951" s="20">
        <f t="shared" si="14"/>
        <v>0</v>
      </c>
      <c r="C951" s="20"/>
      <c r="D951" s="20"/>
      <c r="E951" s="24"/>
    </row>
    <row r="952" spans="1:5" s="16" customFormat="1" hidden="1">
      <c r="A952" s="57" t="s">
        <v>723</v>
      </c>
      <c r="B952" s="31">
        <f t="shared" si="14"/>
        <v>0</v>
      </c>
      <c r="C952" s="31">
        <f>SUM(C953:C954)</f>
        <v>0</v>
      </c>
      <c r="D952" s="31">
        <f>SUM(D953:D954)</f>
        <v>0</v>
      </c>
      <c r="E952" s="31">
        <f>SUM(E953:E954)</f>
        <v>0</v>
      </c>
    </row>
    <row r="953" spans="1:5" hidden="1">
      <c r="A953" s="56" t="s">
        <v>724</v>
      </c>
      <c r="B953" s="20">
        <f t="shared" si="14"/>
        <v>0</v>
      </c>
      <c r="C953" s="20"/>
      <c r="D953" s="20"/>
      <c r="E953" s="24"/>
    </row>
    <row r="954" spans="1:5" hidden="1">
      <c r="A954" s="56" t="s">
        <v>725</v>
      </c>
      <c r="B954" s="20">
        <f t="shared" si="14"/>
        <v>0</v>
      </c>
      <c r="C954" s="20"/>
      <c r="D954" s="20"/>
      <c r="E954" s="24"/>
    </row>
    <row r="955" spans="1:5" s="16" customFormat="1">
      <c r="A955" s="13" t="s">
        <v>726</v>
      </c>
      <c r="B955" s="13">
        <f t="shared" si="14"/>
        <v>4282</v>
      </c>
      <c r="C955" s="18">
        <f>+C956+C966+C982+C987+C998+C1005+C1013</f>
        <v>4282</v>
      </c>
      <c r="D955" s="13">
        <f>+D956+D966+D982+D987+D998+D1005+D1013</f>
        <v>0</v>
      </c>
      <c r="E955" s="15">
        <f>+E956+E966+E982+E987+E998+E1005+E1013</f>
        <v>0</v>
      </c>
    </row>
    <row r="956" spans="1:5" s="16" customFormat="1" hidden="1">
      <c r="A956" s="57" t="s">
        <v>727</v>
      </c>
      <c r="B956" s="31">
        <f t="shared" si="14"/>
        <v>0</v>
      </c>
      <c r="C956" s="31">
        <f>SUM(C957:C965)</f>
        <v>0</v>
      </c>
      <c r="D956" s="31">
        <f>SUM(D957:D965)</f>
        <v>0</v>
      </c>
      <c r="E956" s="31">
        <f>SUM(E957:E965)</f>
        <v>0</v>
      </c>
    </row>
    <row r="957" spans="1:5" hidden="1">
      <c r="A957" s="56" t="s">
        <v>8</v>
      </c>
      <c r="B957" s="20">
        <f t="shared" si="14"/>
        <v>0</v>
      </c>
      <c r="C957" s="20"/>
      <c r="D957" s="20"/>
      <c r="E957" s="24"/>
    </row>
    <row r="958" spans="1:5" hidden="1">
      <c r="A958" s="56" t="s">
        <v>9</v>
      </c>
      <c r="B958" s="20">
        <f t="shared" si="14"/>
        <v>0</v>
      </c>
      <c r="C958" s="20"/>
      <c r="D958" s="20"/>
      <c r="E958" s="24"/>
    </row>
    <row r="959" spans="1:5" hidden="1">
      <c r="A959" s="56" t="s">
        <v>10</v>
      </c>
      <c r="B959" s="20">
        <f t="shared" si="14"/>
        <v>0</v>
      </c>
      <c r="C959" s="20"/>
      <c r="D959" s="20"/>
      <c r="E959" s="24"/>
    </row>
    <row r="960" spans="1:5" hidden="1">
      <c r="A960" s="56" t="s">
        <v>728</v>
      </c>
      <c r="B960" s="20">
        <f t="shared" si="14"/>
        <v>0</v>
      </c>
      <c r="C960" s="20"/>
      <c r="D960" s="20"/>
      <c r="E960" s="24"/>
    </row>
    <row r="961" spans="1:5" hidden="1">
      <c r="A961" s="56" t="s">
        <v>729</v>
      </c>
      <c r="B961" s="20">
        <f t="shared" si="14"/>
        <v>0</v>
      </c>
      <c r="C961" s="20"/>
      <c r="D961" s="20"/>
      <c r="E961" s="24"/>
    </row>
    <row r="962" spans="1:5" hidden="1">
      <c r="A962" s="56" t="s">
        <v>730</v>
      </c>
      <c r="B962" s="20">
        <f t="shared" si="14"/>
        <v>0</v>
      </c>
      <c r="C962" s="20"/>
      <c r="D962" s="20"/>
      <c r="E962" s="24"/>
    </row>
    <row r="963" spans="1:5" hidden="1">
      <c r="A963" s="56" t="s">
        <v>731</v>
      </c>
      <c r="B963" s="20">
        <f t="shared" si="14"/>
        <v>0</v>
      </c>
      <c r="C963" s="20"/>
      <c r="D963" s="20"/>
      <c r="E963" s="24"/>
    </row>
    <row r="964" spans="1:5" hidden="1">
      <c r="A964" s="56" t="s">
        <v>732</v>
      </c>
      <c r="B964" s="20">
        <f t="shared" si="14"/>
        <v>0</v>
      </c>
      <c r="C964" s="20"/>
      <c r="D964" s="20"/>
      <c r="E964" s="24"/>
    </row>
    <row r="965" spans="1:5" hidden="1">
      <c r="A965" s="56" t="s">
        <v>733</v>
      </c>
      <c r="B965" s="20">
        <f t="shared" si="14"/>
        <v>0</v>
      </c>
      <c r="C965" s="20"/>
      <c r="D965" s="20"/>
      <c r="E965" s="24"/>
    </row>
    <row r="966" spans="1:5" s="16" customFormat="1" hidden="1">
      <c r="A966" s="57" t="s">
        <v>734</v>
      </c>
      <c r="B966" s="31">
        <f t="shared" si="14"/>
        <v>0</v>
      </c>
      <c r="C966" s="31">
        <f>SUM(C967:C981)</f>
        <v>0</v>
      </c>
      <c r="D966" s="31">
        <f>SUM(D967:D981)</f>
        <v>0</v>
      </c>
      <c r="E966" s="31">
        <f>SUM(E967:E981)</f>
        <v>0</v>
      </c>
    </row>
    <row r="967" spans="1:5" hidden="1">
      <c r="A967" s="56" t="s">
        <v>8</v>
      </c>
      <c r="B967" s="20">
        <f t="shared" si="14"/>
        <v>0</v>
      </c>
      <c r="C967" s="20"/>
      <c r="D967" s="20"/>
      <c r="E967" s="24"/>
    </row>
    <row r="968" spans="1:5" hidden="1">
      <c r="A968" s="56" t="s">
        <v>9</v>
      </c>
      <c r="B968" s="20">
        <f t="shared" ref="B968:B1031" si="15">SUM(C968:E968)</f>
        <v>0</v>
      </c>
      <c r="C968" s="20"/>
      <c r="D968" s="20"/>
      <c r="E968" s="24"/>
    </row>
    <row r="969" spans="1:5" hidden="1">
      <c r="A969" s="56" t="s">
        <v>10</v>
      </c>
      <c r="B969" s="20">
        <f t="shared" si="15"/>
        <v>0</v>
      </c>
      <c r="C969" s="20"/>
      <c r="D969" s="20"/>
      <c r="E969" s="24"/>
    </row>
    <row r="970" spans="1:5" hidden="1">
      <c r="A970" s="56" t="s">
        <v>735</v>
      </c>
      <c r="B970" s="20">
        <f t="shared" si="15"/>
        <v>0</v>
      </c>
      <c r="C970" s="20"/>
      <c r="D970" s="20"/>
      <c r="E970" s="24"/>
    </row>
    <row r="971" spans="1:5" hidden="1">
      <c r="A971" s="56" t="s">
        <v>736</v>
      </c>
      <c r="B971" s="20">
        <f t="shared" si="15"/>
        <v>0</v>
      </c>
      <c r="C971" s="20"/>
      <c r="D971" s="20"/>
      <c r="E971" s="24"/>
    </row>
    <row r="972" spans="1:5" hidden="1">
      <c r="A972" s="56" t="s">
        <v>737</v>
      </c>
      <c r="B972" s="20">
        <f t="shared" si="15"/>
        <v>0</v>
      </c>
      <c r="C972" s="20"/>
      <c r="D972" s="20"/>
      <c r="E972" s="24"/>
    </row>
    <row r="973" spans="1:5" hidden="1">
      <c r="A973" s="56" t="s">
        <v>738</v>
      </c>
      <c r="B973" s="20">
        <f t="shared" si="15"/>
        <v>0</v>
      </c>
      <c r="C973" s="20"/>
      <c r="D973" s="20"/>
      <c r="E973" s="24"/>
    </row>
    <row r="974" spans="1:5" hidden="1">
      <c r="A974" s="56" t="s">
        <v>739</v>
      </c>
      <c r="B974" s="20">
        <f t="shared" si="15"/>
        <v>0</v>
      </c>
      <c r="C974" s="20"/>
      <c r="D974" s="20"/>
      <c r="E974" s="24"/>
    </row>
    <row r="975" spans="1:5" hidden="1">
      <c r="A975" s="56" t="s">
        <v>740</v>
      </c>
      <c r="B975" s="20">
        <f t="shared" si="15"/>
        <v>0</v>
      </c>
      <c r="C975" s="20"/>
      <c r="D975" s="20"/>
      <c r="E975" s="24"/>
    </row>
    <row r="976" spans="1:5" hidden="1">
      <c r="A976" s="56" t="s">
        <v>741</v>
      </c>
      <c r="B976" s="20">
        <f t="shared" si="15"/>
        <v>0</v>
      </c>
      <c r="C976" s="20"/>
      <c r="D976" s="20"/>
      <c r="E976" s="24"/>
    </row>
    <row r="977" spans="1:5" hidden="1">
      <c r="A977" s="56" t="s">
        <v>742</v>
      </c>
      <c r="B977" s="20">
        <f t="shared" si="15"/>
        <v>0</v>
      </c>
      <c r="C977" s="20"/>
      <c r="D977" s="20"/>
      <c r="E977" s="24"/>
    </row>
    <row r="978" spans="1:5" hidden="1">
      <c r="A978" s="56" t="s">
        <v>743</v>
      </c>
      <c r="B978" s="20">
        <f t="shared" si="15"/>
        <v>0</v>
      </c>
      <c r="C978" s="20"/>
      <c r="D978" s="20"/>
      <c r="E978" s="24"/>
    </row>
    <row r="979" spans="1:5" hidden="1">
      <c r="A979" s="56" t="s">
        <v>744</v>
      </c>
      <c r="B979" s="20">
        <f t="shared" si="15"/>
        <v>0</v>
      </c>
      <c r="C979" s="20"/>
      <c r="D979" s="20"/>
      <c r="E979" s="24"/>
    </row>
    <row r="980" spans="1:5" hidden="1">
      <c r="A980" s="56" t="s">
        <v>745</v>
      </c>
      <c r="B980" s="20">
        <f t="shared" si="15"/>
        <v>0</v>
      </c>
      <c r="C980" s="20"/>
      <c r="D980" s="20"/>
      <c r="E980" s="24"/>
    </row>
    <row r="981" spans="1:5" hidden="1">
      <c r="A981" s="56" t="s">
        <v>746</v>
      </c>
      <c r="B981" s="20">
        <f t="shared" si="15"/>
        <v>0</v>
      </c>
      <c r="C981" s="20"/>
      <c r="D981" s="20"/>
      <c r="E981" s="24"/>
    </row>
    <row r="982" spans="1:5" s="16" customFormat="1" hidden="1">
      <c r="A982" s="57" t="s">
        <v>747</v>
      </c>
      <c r="B982" s="31">
        <f t="shared" si="15"/>
        <v>0</v>
      </c>
      <c r="C982" s="31">
        <f>SUM(C983:C986)</f>
        <v>0</v>
      </c>
      <c r="D982" s="31">
        <f>SUM(D983:D986)</f>
        <v>0</v>
      </c>
      <c r="E982" s="31">
        <f>SUM(E983:E986)</f>
        <v>0</v>
      </c>
    </row>
    <row r="983" spans="1:5" hidden="1">
      <c r="A983" s="56" t="s">
        <v>8</v>
      </c>
      <c r="B983" s="20">
        <f t="shared" si="15"/>
        <v>0</v>
      </c>
      <c r="C983" s="20"/>
      <c r="D983" s="20"/>
      <c r="E983" s="24"/>
    </row>
    <row r="984" spans="1:5" hidden="1">
      <c r="A984" s="56" t="s">
        <v>9</v>
      </c>
      <c r="B984" s="20">
        <f t="shared" si="15"/>
        <v>0</v>
      </c>
      <c r="C984" s="20"/>
      <c r="D984" s="20"/>
      <c r="E984" s="24"/>
    </row>
    <row r="985" spans="1:5" hidden="1">
      <c r="A985" s="56" t="s">
        <v>10</v>
      </c>
      <c r="B985" s="20">
        <f t="shared" si="15"/>
        <v>0</v>
      </c>
      <c r="C985" s="20"/>
      <c r="D985" s="20"/>
      <c r="E985" s="24"/>
    </row>
    <row r="986" spans="1:5" hidden="1">
      <c r="A986" s="56" t="s">
        <v>748</v>
      </c>
      <c r="B986" s="20">
        <f t="shared" si="15"/>
        <v>0</v>
      </c>
      <c r="C986" s="20"/>
      <c r="D986" s="20"/>
      <c r="E986" s="24"/>
    </row>
    <row r="987" spans="1:5" s="16" customFormat="1">
      <c r="A987" s="13" t="s">
        <v>749</v>
      </c>
      <c r="B987" s="13">
        <f t="shared" si="15"/>
        <v>1035</v>
      </c>
      <c r="C987" s="18">
        <f>SUM(C988:C997)</f>
        <v>1035</v>
      </c>
      <c r="D987" s="13">
        <f>SUM(D988:D997)</f>
        <v>0</v>
      </c>
      <c r="E987" s="15">
        <f>SUM(E988:E997)</f>
        <v>0</v>
      </c>
    </row>
    <row r="988" spans="1:5">
      <c r="A988" s="20" t="s">
        <v>8</v>
      </c>
      <c r="B988" s="20">
        <f t="shared" si="15"/>
        <v>535</v>
      </c>
      <c r="C988" s="21">
        <v>535</v>
      </c>
      <c r="D988" s="20"/>
      <c r="E988" s="22"/>
    </row>
    <row r="989" spans="1:5" hidden="1">
      <c r="A989" s="56" t="s">
        <v>9</v>
      </c>
      <c r="B989" s="20">
        <f t="shared" si="15"/>
        <v>0</v>
      </c>
      <c r="C989" s="20"/>
      <c r="D989" s="20"/>
      <c r="E989" s="24"/>
    </row>
    <row r="990" spans="1:5" hidden="1">
      <c r="A990" s="56" t="s">
        <v>10</v>
      </c>
      <c r="B990" s="20">
        <f t="shared" si="15"/>
        <v>0</v>
      </c>
      <c r="C990" s="20"/>
      <c r="D990" s="20"/>
      <c r="E990" s="24"/>
    </row>
    <row r="991" spans="1:5" hidden="1">
      <c r="A991" s="56" t="s">
        <v>750</v>
      </c>
      <c r="B991" s="20">
        <f t="shared" si="15"/>
        <v>0</v>
      </c>
      <c r="C991" s="20"/>
      <c r="D991" s="20"/>
      <c r="E991" s="24"/>
    </row>
    <row r="992" spans="1:5" hidden="1">
      <c r="A992" s="56" t="s">
        <v>751</v>
      </c>
      <c r="B992" s="20">
        <f t="shared" si="15"/>
        <v>0</v>
      </c>
      <c r="C992" s="20"/>
      <c r="D992" s="20"/>
      <c r="E992" s="24"/>
    </row>
    <row r="993" spans="1:5" hidden="1">
      <c r="A993" s="56" t="s">
        <v>752</v>
      </c>
      <c r="B993" s="20">
        <f t="shared" si="15"/>
        <v>0</v>
      </c>
      <c r="C993" s="20"/>
      <c r="D993" s="20"/>
      <c r="E993" s="24"/>
    </row>
    <row r="994" spans="1:5" hidden="1">
      <c r="A994" s="56" t="s">
        <v>753</v>
      </c>
      <c r="B994" s="20">
        <f t="shared" si="15"/>
        <v>0</v>
      </c>
      <c r="C994" s="20"/>
      <c r="D994" s="20"/>
      <c r="E994" s="24"/>
    </row>
    <row r="995" spans="1:5" hidden="1">
      <c r="A995" s="56" t="s">
        <v>754</v>
      </c>
      <c r="B995" s="20">
        <f t="shared" si="15"/>
        <v>0</v>
      </c>
      <c r="C995" s="20"/>
      <c r="D995" s="20"/>
      <c r="E995" s="24"/>
    </row>
    <row r="996" spans="1:5" hidden="1">
      <c r="A996" s="56" t="s">
        <v>17</v>
      </c>
      <c r="B996" s="20">
        <f t="shared" si="15"/>
        <v>0</v>
      </c>
      <c r="C996" s="20"/>
      <c r="D996" s="20"/>
      <c r="E996" s="24"/>
    </row>
    <row r="997" spans="1:5">
      <c r="A997" s="20" t="s">
        <v>755</v>
      </c>
      <c r="B997" s="20">
        <f t="shared" si="15"/>
        <v>500</v>
      </c>
      <c r="C997" s="21">
        <v>500</v>
      </c>
      <c r="D997" s="20"/>
      <c r="E997" s="22"/>
    </row>
    <row r="998" spans="1:5" s="16" customFormat="1">
      <c r="A998" s="13" t="s">
        <v>756</v>
      </c>
      <c r="B998" s="13">
        <f t="shared" si="15"/>
        <v>247</v>
      </c>
      <c r="C998" s="18">
        <f>SUM(C999:C1004)</f>
        <v>247</v>
      </c>
      <c r="D998" s="13">
        <f>SUM(D999:D1004)</f>
        <v>0</v>
      </c>
      <c r="E998" s="15">
        <f>SUM(E999:E1004)</f>
        <v>0</v>
      </c>
    </row>
    <row r="999" spans="1:5">
      <c r="A999" s="20" t="s">
        <v>8</v>
      </c>
      <c r="B999" s="20">
        <f t="shared" si="15"/>
        <v>247</v>
      </c>
      <c r="C999" s="21">
        <v>247</v>
      </c>
      <c r="D999" s="20"/>
      <c r="E999" s="22"/>
    </row>
    <row r="1000" spans="1:5" hidden="1">
      <c r="A1000" s="56" t="s">
        <v>9</v>
      </c>
      <c r="B1000" s="20">
        <f t="shared" si="15"/>
        <v>0</v>
      </c>
      <c r="C1000" s="20"/>
      <c r="D1000" s="20"/>
      <c r="E1000" s="24"/>
    </row>
    <row r="1001" spans="1:5" hidden="1">
      <c r="A1001" s="56" t="s">
        <v>10</v>
      </c>
      <c r="B1001" s="20">
        <f t="shared" si="15"/>
        <v>0</v>
      </c>
      <c r="C1001" s="20"/>
      <c r="D1001" s="20"/>
      <c r="E1001" s="24"/>
    </row>
    <row r="1002" spans="1:5" hidden="1">
      <c r="A1002" s="56" t="s">
        <v>757</v>
      </c>
      <c r="B1002" s="20">
        <f t="shared" si="15"/>
        <v>0</v>
      </c>
      <c r="C1002" s="20"/>
      <c r="D1002" s="20"/>
      <c r="E1002" s="24"/>
    </row>
    <row r="1003" spans="1:5" hidden="1">
      <c r="A1003" s="56" t="s">
        <v>758</v>
      </c>
      <c r="B1003" s="20">
        <f t="shared" si="15"/>
        <v>0</v>
      </c>
      <c r="C1003" s="20"/>
      <c r="D1003" s="20"/>
      <c r="E1003" s="24"/>
    </row>
    <row r="1004" spans="1:5" hidden="1">
      <c r="A1004" s="56" t="s">
        <v>759</v>
      </c>
      <c r="B1004" s="20">
        <f t="shared" si="15"/>
        <v>0</v>
      </c>
      <c r="C1004" s="20"/>
      <c r="D1004" s="20"/>
      <c r="E1004" s="24"/>
    </row>
    <row r="1005" spans="1:5" s="16" customFormat="1">
      <c r="A1005" s="13" t="s">
        <v>760</v>
      </c>
      <c r="B1005" s="13">
        <f t="shared" si="15"/>
        <v>3000</v>
      </c>
      <c r="C1005" s="18">
        <f>SUM(C1006:C1012)</f>
        <v>3000</v>
      </c>
      <c r="D1005" s="13">
        <f>SUM(D1006:D1012)</f>
        <v>0</v>
      </c>
      <c r="E1005" s="15">
        <f>SUM(E1006:E1012)</f>
        <v>0</v>
      </c>
    </row>
    <row r="1006" spans="1:5" hidden="1">
      <c r="A1006" s="56" t="s">
        <v>8</v>
      </c>
      <c r="B1006" s="20">
        <f t="shared" si="15"/>
        <v>0</v>
      </c>
      <c r="C1006" s="20"/>
      <c r="D1006" s="20"/>
      <c r="E1006" s="24"/>
    </row>
    <row r="1007" spans="1:5" hidden="1">
      <c r="A1007" s="56" t="s">
        <v>9</v>
      </c>
      <c r="B1007" s="20">
        <f t="shared" si="15"/>
        <v>0</v>
      </c>
      <c r="C1007" s="20"/>
      <c r="D1007" s="20"/>
      <c r="E1007" s="24"/>
    </row>
    <row r="1008" spans="1:5" hidden="1">
      <c r="A1008" s="56" t="s">
        <v>10</v>
      </c>
      <c r="B1008" s="20">
        <f t="shared" si="15"/>
        <v>0</v>
      </c>
      <c r="C1008" s="20"/>
      <c r="D1008" s="20"/>
      <c r="E1008" s="24"/>
    </row>
    <row r="1009" spans="1:5" hidden="1">
      <c r="A1009" s="56" t="s">
        <v>761</v>
      </c>
      <c r="B1009" s="20">
        <f t="shared" si="15"/>
        <v>0</v>
      </c>
      <c r="C1009" s="20"/>
      <c r="D1009" s="20"/>
      <c r="E1009" s="24"/>
    </row>
    <row r="1010" spans="1:5" hidden="1">
      <c r="A1010" s="56" t="s">
        <v>762</v>
      </c>
      <c r="B1010" s="20">
        <f t="shared" si="15"/>
        <v>0</v>
      </c>
      <c r="C1010" s="20"/>
      <c r="D1010" s="20"/>
      <c r="E1010" s="24"/>
    </row>
    <row r="1011" spans="1:5" hidden="1">
      <c r="A1011" s="56" t="s">
        <v>763</v>
      </c>
      <c r="B1011" s="20">
        <f t="shared" si="15"/>
        <v>0</v>
      </c>
      <c r="C1011" s="20"/>
      <c r="D1011" s="20"/>
      <c r="E1011" s="24"/>
    </row>
    <row r="1012" spans="1:5">
      <c r="A1012" s="20" t="s">
        <v>764</v>
      </c>
      <c r="B1012" s="20">
        <f t="shared" si="15"/>
        <v>3000</v>
      </c>
      <c r="C1012" s="21">
        <v>3000</v>
      </c>
      <c r="D1012" s="20"/>
      <c r="E1012" s="22"/>
    </row>
    <row r="1013" spans="1:5" s="16" customFormat="1" hidden="1">
      <c r="A1013" s="57" t="s">
        <v>765</v>
      </c>
      <c r="B1013" s="31">
        <f t="shared" si="15"/>
        <v>0</v>
      </c>
      <c r="C1013" s="31">
        <f>SUM(C1014:C1018)</f>
        <v>0</v>
      </c>
      <c r="D1013" s="31">
        <f>SUM(D1014:D1018)</f>
        <v>0</v>
      </c>
      <c r="E1013" s="31">
        <f>SUM(E1014:E1018)</f>
        <v>0</v>
      </c>
    </row>
    <row r="1014" spans="1:5" hidden="1">
      <c r="A1014" s="56" t="s">
        <v>766</v>
      </c>
      <c r="B1014" s="20">
        <f t="shared" si="15"/>
        <v>0</v>
      </c>
      <c r="C1014" s="20"/>
      <c r="D1014" s="20"/>
      <c r="E1014" s="24"/>
    </row>
    <row r="1015" spans="1:5" hidden="1">
      <c r="A1015" s="56" t="s">
        <v>767</v>
      </c>
      <c r="B1015" s="20">
        <f t="shared" si="15"/>
        <v>0</v>
      </c>
      <c r="C1015" s="20"/>
      <c r="D1015" s="20"/>
      <c r="E1015" s="24"/>
    </row>
    <row r="1016" spans="1:5" hidden="1">
      <c r="A1016" s="56" t="s">
        <v>768</v>
      </c>
      <c r="B1016" s="20">
        <f t="shared" si="15"/>
        <v>0</v>
      </c>
      <c r="C1016" s="20"/>
      <c r="D1016" s="20"/>
      <c r="E1016" s="24"/>
    </row>
    <row r="1017" spans="1:5" hidden="1">
      <c r="A1017" s="56" t="s">
        <v>769</v>
      </c>
      <c r="B1017" s="20">
        <f t="shared" si="15"/>
        <v>0</v>
      </c>
      <c r="C1017" s="20"/>
      <c r="D1017" s="20"/>
      <c r="E1017" s="24"/>
    </row>
    <row r="1018" spans="1:5" hidden="1">
      <c r="A1018" s="56" t="s">
        <v>770</v>
      </c>
      <c r="B1018" s="20">
        <f t="shared" si="15"/>
        <v>0</v>
      </c>
      <c r="C1018" s="20"/>
      <c r="D1018" s="20"/>
      <c r="E1018" s="24"/>
    </row>
    <row r="1019" spans="1:5" s="16" customFormat="1">
      <c r="A1019" s="13" t="s">
        <v>771</v>
      </c>
      <c r="B1019" s="13">
        <f t="shared" si="15"/>
        <v>1780</v>
      </c>
      <c r="C1019" s="18">
        <f>+C1020+C1030+C1036</f>
        <v>1780</v>
      </c>
      <c r="D1019" s="13">
        <f>+D1020+D1030+D1036</f>
        <v>0</v>
      </c>
      <c r="E1019" s="15">
        <f>+E1020+E1030+E1036</f>
        <v>0</v>
      </c>
    </row>
    <row r="1020" spans="1:5" s="16" customFormat="1">
      <c r="A1020" s="13" t="s">
        <v>772</v>
      </c>
      <c r="B1020" s="13">
        <f t="shared" si="15"/>
        <v>280</v>
      </c>
      <c r="C1020" s="18">
        <f>SUM(C1021:C1029)</f>
        <v>280</v>
      </c>
      <c r="D1020" s="13">
        <f>SUM(D1021:D1029)</f>
        <v>0</v>
      </c>
      <c r="E1020" s="15">
        <f>SUM(E1021:E1029)</f>
        <v>0</v>
      </c>
    </row>
    <row r="1021" spans="1:5">
      <c r="A1021" s="20" t="s">
        <v>8</v>
      </c>
      <c r="B1021" s="20">
        <f t="shared" si="15"/>
        <v>280</v>
      </c>
      <c r="C1021" s="21">
        <v>280</v>
      </c>
      <c r="D1021" s="20"/>
      <c r="E1021" s="22"/>
    </row>
    <row r="1022" spans="1:5" hidden="1">
      <c r="A1022" s="56" t="s">
        <v>9</v>
      </c>
      <c r="B1022" s="20">
        <f t="shared" si="15"/>
        <v>0</v>
      </c>
      <c r="C1022" s="20"/>
      <c r="D1022" s="20"/>
      <c r="E1022" s="24"/>
    </row>
    <row r="1023" spans="1:5" hidden="1">
      <c r="A1023" s="56" t="s">
        <v>10</v>
      </c>
      <c r="B1023" s="20">
        <f t="shared" si="15"/>
        <v>0</v>
      </c>
      <c r="C1023" s="20"/>
      <c r="D1023" s="20"/>
      <c r="E1023" s="24"/>
    </row>
    <row r="1024" spans="1:5" hidden="1">
      <c r="A1024" s="56" t="s">
        <v>773</v>
      </c>
      <c r="B1024" s="20">
        <f t="shared" si="15"/>
        <v>0</v>
      </c>
      <c r="C1024" s="20"/>
      <c r="D1024" s="20"/>
      <c r="E1024" s="24"/>
    </row>
    <row r="1025" spans="1:5" hidden="1">
      <c r="A1025" s="56" t="s">
        <v>774</v>
      </c>
      <c r="B1025" s="20">
        <f t="shared" si="15"/>
        <v>0</v>
      </c>
      <c r="C1025" s="20"/>
      <c r="D1025" s="20"/>
      <c r="E1025" s="24"/>
    </row>
    <row r="1026" spans="1:5" hidden="1">
      <c r="A1026" s="56" t="s">
        <v>775</v>
      </c>
      <c r="B1026" s="20">
        <f t="shared" si="15"/>
        <v>0</v>
      </c>
      <c r="C1026" s="20"/>
      <c r="D1026" s="20"/>
      <c r="E1026" s="24"/>
    </row>
    <row r="1027" spans="1:5" hidden="1">
      <c r="A1027" s="56" t="s">
        <v>776</v>
      </c>
      <c r="B1027" s="20">
        <f t="shared" si="15"/>
        <v>0</v>
      </c>
      <c r="C1027" s="20"/>
      <c r="D1027" s="20"/>
      <c r="E1027" s="24"/>
    </row>
    <row r="1028" spans="1:5" hidden="1">
      <c r="A1028" s="56" t="s">
        <v>17</v>
      </c>
      <c r="B1028" s="20">
        <f t="shared" si="15"/>
        <v>0</v>
      </c>
      <c r="C1028" s="20"/>
      <c r="D1028" s="20"/>
      <c r="E1028" s="24"/>
    </row>
    <row r="1029" spans="1:5" hidden="1">
      <c r="A1029" s="56" t="s">
        <v>777</v>
      </c>
      <c r="B1029" s="20">
        <f t="shared" si="15"/>
        <v>0</v>
      </c>
      <c r="C1029" s="20"/>
      <c r="D1029" s="20"/>
      <c r="E1029" s="24"/>
    </row>
    <row r="1030" spans="1:5" s="16" customFormat="1" hidden="1">
      <c r="A1030" s="57" t="s">
        <v>778</v>
      </c>
      <c r="B1030" s="31">
        <f t="shared" si="15"/>
        <v>0</v>
      </c>
      <c r="C1030" s="31">
        <f>SUM(C1031:C1035)</f>
        <v>0</v>
      </c>
      <c r="D1030" s="31">
        <f>SUM(D1031:D1035)</f>
        <v>0</v>
      </c>
      <c r="E1030" s="31">
        <f>SUM(E1031:E1035)</f>
        <v>0</v>
      </c>
    </row>
    <row r="1031" spans="1:5" hidden="1">
      <c r="A1031" s="56" t="s">
        <v>8</v>
      </c>
      <c r="B1031" s="20">
        <f t="shared" si="15"/>
        <v>0</v>
      </c>
      <c r="C1031" s="20"/>
      <c r="D1031" s="20"/>
      <c r="E1031" s="24"/>
    </row>
    <row r="1032" spans="1:5" hidden="1">
      <c r="A1032" s="56" t="s">
        <v>9</v>
      </c>
      <c r="B1032" s="20">
        <f t="shared" ref="B1032:B1095" si="16">SUM(C1032:E1032)</f>
        <v>0</v>
      </c>
      <c r="C1032" s="20"/>
      <c r="D1032" s="20"/>
      <c r="E1032" s="24"/>
    </row>
    <row r="1033" spans="1:5" hidden="1">
      <c r="A1033" s="56" t="s">
        <v>10</v>
      </c>
      <c r="B1033" s="20">
        <f t="shared" si="16"/>
        <v>0</v>
      </c>
      <c r="C1033" s="20"/>
      <c r="D1033" s="20"/>
      <c r="E1033" s="24"/>
    </row>
    <row r="1034" spans="1:5" hidden="1">
      <c r="A1034" s="56" t="s">
        <v>779</v>
      </c>
      <c r="B1034" s="20">
        <f t="shared" si="16"/>
        <v>0</v>
      </c>
      <c r="C1034" s="20"/>
      <c r="D1034" s="20"/>
      <c r="E1034" s="24"/>
    </row>
    <row r="1035" spans="1:5" hidden="1">
      <c r="A1035" s="56" t="s">
        <v>780</v>
      </c>
      <c r="B1035" s="20">
        <f t="shared" si="16"/>
        <v>0</v>
      </c>
      <c r="C1035" s="20"/>
      <c r="D1035" s="20"/>
      <c r="E1035" s="24"/>
    </row>
    <row r="1036" spans="1:5" s="16" customFormat="1">
      <c r="A1036" s="13" t="s">
        <v>781</v>
      </c>
      <c r="B1036" s="13">
        <f t="shared" si="16"/>
        <v>1500</v>
      </c>
      <c r="C1036" s="18">
        <f>SUM(C1037:C1038)</f>
        <v>1500</v>
      </c>
      <c r="D1036" s="13">
        <f>SUM(D1037:D1038)</f>
        <v>0</v>
      </c>
      <c r="E1036" s="15">
        <f>SUM(E1037:E1038)</f>
        <v>0</v>
      </c>
    </row>
    <row r="1037" spans="1:5" hidden="1">
      <c r="A1037" s="56" t="s">
        <v>782</v>
      </c>
      <c r="B1037" s="20">
        <f t="shared" si="16"/>
        <v>0</v>
      </c>
      <c r="C1037" s="20"/>
      <c r="D1037" s="20"/>
      <c r="E1037" s="24"/>
    </row>
    <row r="1038" spans="1:5">
      <c r="A1038" s="20" t="s">
        <v>783</v>
      </c>
      <c r="B1038" s="20">
        <f t="shared" si="16"/>
        <v>1500</v>
      </c>
      <c r="C1038" s="21">
        <v>1500</v>
      </c>
      <c r="D1038" s="20"/>
      <c r="E1038" s="22"/>
    </row>
    <row r="1039" spans="1:5" s="16" customFormat="1" hidden="1">
      <c r="A1039" s="57" t="s">
        <v>784</v>
      </c>
      <c r="B1039" s="31">
        <f t="shared" si="16"/>
        <v>0</v>
      </c>
      <c r="C1039" s="31">
        <f>+C1040+C1047+C1057+C1063+C1066</f>
        <v>0</v>
      </c>
      <c r="D1039" s="31">
        <f>+D1040+D1047+D1057+D1063+D1066</f>
        <v>0</v>
      </c>
      <c r="E1039" s="31">
        <f>+E1040+E1047+E1057+E1063+E1066</f>
        <v>0</v>
      </c>
    </row>
    <row r="1040" spans="1:5" s="16" customFormat="1" hidden="1">
      <c r="A1040" s="57" t="s">
        <v>785</v>
      </c>
      <c r="B1040" s="31">
        <f t="shared" si="16"/>
        <v>0</v>
      </c>
      <c r="C1040" s="31">
        <f>SUM(C1041:C1046)</f>
        <v>0</v>
      </c>
      <c r="D1040" s="31">
        <f>SUM(D1041:D1046)</f>
        <v>0</v>
      </c>
      <c r="E1040" s="31">
        <f>SUM(E1041:E1046)</f>
        <v>0</v>
      </c>
    </row>
    <row r="1041" spans="1:5" hidden="1">
      <c r="A1041" s="56" t="s">
        <v>8</v>
      </c>
      <c r="B1041" s="20">
        <f t="shared" si="16"/>
        <v>0</v>
      </c>
      <c r="C1041" s="20"/>
      <c r="D1041" s="20"/>
      <c r="E1041" s="24"/>
    </row>
    <row r="1042" spans="1:5" hidden="1">
      <c r="A1042" s="56" t="s">
        <v>9</v>
      </c>
      <c r="B1042" s="20">
        <f t="shared" si="16"/>
        <v>0</v>
      </c>
      <c r="C1042" s="20"/>
      <c r="D1042" s="20"/>
      <c r="E1042" s="24"/>
    </row>
    <row r="1043" spans="1:5" hidden="1">
      <c r="A1043" s="56" t="s">
        <v>10</v>
      </c>
      <c r="B1043" s="20">
        <f t="shared" si="16"/>
        <v>0</v>
      </c>
      <c r="C1043" s="20"/>
      <c r="D1043" s="20"/>
      <c r="E1043" s="24"/>
    </row>
    <row r="1044" spans="1:5" hidden="1">
      <c r="A1044" s="56" t="s">
        <v>786</v>
      </c>
      <c r="B1044" s="20">
        <f t="shared" si="16"/>
        <v>0</v>
      </c>
      <c r="C1044" s="20"/>
      <c r="D1044" s="20"/>
      <c r="E1044" s="24"/>
    </row>
    <row r="1045" spans="1:5" hidden="1">
      <c r="A1045" s="56" t="s">
        <v>17</v>
      </c>
      <c r="B1045" s="20">
        <f t="shared" si="16"/>
        <v>0</v>
      </c>
      <c r="C1045" s="20"/>
      <c r="D1045" s="20"/>
      <c r="E1045" s="24"/>
    </row>
    <row r="1046" spans="1:5" hidden="1">
      <c r="A1046" s="56" t="s">
        <v>787</v>
      </c>
      <c r="B1046" s="20">
        <f t="shared" si="16"/>
        <v>0</v>
      </c>
      <c r="C1046" s="20"/>
      <c r="D1046" s="20"/>
      <c r="E1046" s="24"/>
    </row>
    <row r="1047" spans="1:5" s="16" customFormat="1" hidden="1">
      <c r="A1047" s="57" t="s">
        <v>788</v>
      </c>
      <c r="B1047" s="31">
        <f t="shared" si="16"/>
        <v>0</v>
      </c>
      <c r="C1047" s="31">
        <f>SUM(C1048:C1056)</f>
        <v>0</v>
      </c>
      <c r="D1047" s="31">
        <f>SUM(D1048:D1056)</f>
        <v>0</v>
      </c>
      <c r="E1047" s="31">
        <f>SUM(E1048:E1056)</f>
        <v>0</v>
      </c>
    </row>
    <row r="1048" spans="1:5" hidden="1">
      <c r="A1048" s="56" t="s">
        <v>789</v>
      </c>
      <c r="B1048" s="20">
        <f t="shared" si="16"/>
        <v>0</v>
      </c>
      <c r="C1048" s="20"/>
      <c r="D1048" s="20"/>
      <c r="E1048" s="24"/>
    </row>
    <row r="1049" spans="1:5" hidden="1">
      <c r="A1049" s="56" t="s">
        <v>790</v>
      </c>
      <c r="B1049" s="20">
        <f t="shared" si="16"/>
        <v>0</v>
      </c>
      <c r="C1049" s="20"/>
      <c r="D1049" s="20"/>
      <c r="E1049" s="24"/>
    </row>
    <row r="1050" spans="1:5" hidden="1">
      <c r="A1050" s="56" t="s">
        <v>791</v>
      </c>
      <c r="B1050" s="20">
        <f t="shared" si="16"/>
        <v>0</v>
      </c>
      <c r="C1050" s="20"/>
      <c r="D1050" s="20"/>
      <c r="E1050" s="24"/>
    </row>
    <row r="1051" spans="1:5" hidden="1">
      <c r="A1051" s="56" t="s">
        <v>792</v>
      </c>
      <c r="B1051" s="20">
        <f t="shared" si="16"/>
        <v>0</v>
      </c>
      <c r="C1051" s="20"/>
      <c r="D1051" s="20"/>
      <c r="E1051" s="24"/>
    </row>
    <row r="1052" spans="1:5" hidden="1">
      <c r="A1052" s="56" t="s">
        <v>793</v>
      </c>
      <c r="B1052" s="20">
        <f t="shared" si="16"/>
        <v>0</v>
      </c>
      <c r="C1052" s="20"/>
      <c r="D1052" s="20"/>
      <c r="E1052" s="24"/>
    </row>
    <row r="1053" spans="1:5" hidden="1">
      <c r="A1053" s="56" t="s">
        <v>794</v>
      </c>
      <c r="B1053" s="20">
        <f t="shared" si="16"/>
        <v>0</v>
      </c>
      <c r="C1053" s="20"/>
      <c r="D1053" s="20"/>
      <c r="E1053" s="24"/>
    </row>
    <row r="1054" spans="1:5" hidden="1">
      <c r="A1054" s="56" t="s">
        <v>795</v>
      </c>
      <c r="B1054" s="20">
        <f t="shared" si="16"/>
        <v>0</v>
      </c>
      <c r="C1054" s="20"/>
      <c r="D1054" s="20"/>
      <c r="E1054" s="24"/>
    </row>
    <row r="1055" spans="1:5" hidden="1">
      <c r="A1055" s="56" t="s">
        <v>796</v>
      </c>
      <c r="B1055" s="20">
        <f t="shared" si="16"/>
        <v>0</v>
      </c>
      <c r="C1055" s="20"/>
      <c r="D1055" s="20"/>
      <c r="E1055" s="24"/>
    </row>
    <row r="1056" spans="1:5" hidden="1">
      <c r="A1056" s="56" t="s">
        <v>797</v>
      </c>
      <c r="B1056" s="20">
        <f t="shared" si="16"/>
        <v>0</v>
      </c>
      <c r="C1056" s="20"/>
      <c r="D1056" s="20"/>
      <c r="E1056" s="24"/>
    </row>
    <row r="1057" spans="1:5" s="16" customFormat="1" hidden="1">
      <c r="A1057" s="57" t="s">
        <v>798</v>
      </c>
      <c r="B1057" s="31">
        <f t="shared" si="16"/>
        <v>0</v>
      </c>
      <c r="C1057" s="31">
        <f>SUM(C1058:C1062)</f>
        <v>0</v>
      </c>
      <c r="D1057" s="31">
        <f>SUM(D1058:D1062)</f>
        <v>0</v>
      </c>
      <c r="E1057" s="31">
        <f>SUM(E1058:E1062)</f>
        <v>0</v>
      </c>
    </row>
    <row r="1058" spans="1:5" hidden="1">
      <c r="A1058" s="56" t="s">
        <v>799</v>
      </c>
      <c r="B1058" s="20">
        <f t="shared" si="16"/>
        <v>0</v>
      </c>
      <c r="C1058" s="20"/>
      <c r="D1058" s="20"/>
      <c r="E1058" s="24"/>
    </row>
    <row r="1059" spans="1:5" hidden="1">
      <c r="A1059" s="4" t="s">
        <v>800</v>
      </c>
      <c r="B1059" s="20">
        <f t="shared" si="16"/>
        <v>0</v>
      </c>
      <c r="C1059" s="20"/>
      <c r="D1059" s="20"/>
      <c r="E1059" s="24"/>
    </row>
    <row r="1060" spans="1:5" hidden="1">
      <c r="A1060" s="56" t="s">
        <v>801</v>
      </c>
      <c r="B1060" s="20">
        <f t="shared" si="16"/>
        <v>0</v>
      </c>
      <c r="C1060" s="20"/>
      <c r="D1060" s="20"/>
      <c r="E1060" s="24"/>
    </row>
    <row r="1061" spans="1:5" hidden="1">
      <c r="A1061" s="56" t="s">
        <v>802</v>
      </c>
      <c r="B1061" s="20">
        <f t="shared" si="16"/>
        <v>0</v>
      </c>
      <c r="C1061" s="20"/>
      <c r="D1061" s="20"/>
      <c r="E1061" s="24"/>
    </row>
    <row r="1062" spans="1:5" hidden="1">
      <c r="A1062" s="56" t="s">
        <v>803</v>
      </c>
      <c r="B1062" s="20">
        <f t="shared" si="16"/>
        <v>0</v>
      </c>
      <c r="C1062" s="20"/>
      <c r="D1062" s="20"/>
      <c r="E1062" s="24"/>
    </row>
    <row r="1063" spans="1:5" s="16" customFormat="1" hidden="1">
      <c r="A1063" s="57" t="s">
        <v>804</v>
      </c>
      <c r="B1063" s="31">
        <f t="shared" si="16"/>
        <v>0</v>
      </c>
      <c r="C1063" s="31">
        <f>SUM(C1064:C1065)</f>
        <v>0</v>
      </c>
      <c r="D1063" s="31">
        <f>SUM(D1064:D1065)</f>
        <v>0</v>
      </c>
      <c r="E1063" s="31">
        <f>SUM(E1064:E1065)</f>
        <v>0</v>
      </c>
    </row>
    <row r="1064" spans="1:5" hidden="1">
      <c r="A1064" s="56" t="s">
        <v>805</v>
      </c>
      <c r="B1064" s="20">
        <f t="shared" si="16"/>
        <v>0</v>
      </c>
      <c r="C1064" s="20"/>
      <c r="D1064" s="20"/>
      <c r="E1064" s="24"/>
    </row>
    <row r="1065" spans="1:5" hidden="1">
      <c r="A1065" s="56" t="s">
        <v>806</v>
      </c>
      <c r="B1065" s="20">
        <f t="shared" si="16"/>
        <v>0</v>
      </c>
      <c r="C1065" s="20"/>
      <c r="D1065" s="20"/>
      <c r="E1065" s="24"/>
    </row>
    <row r="1066" spans="1:5" s="16" customFormat="1" hidden="1">
      <c r="A1066" s="57" t="s">
        <v>807</v>
      </c>
      <c r="B1066" s="31">
        <f t="shared" si="16"/>
        <v>0</v>
      </c>
      <c r="C1066" s="31">
        <f>SUM(C1067:C1068)</f>
        <v>0</v>
      </c>
      <c r="D1066" s="31">
        <f>SUM(D1067:D1068)</f>
        <v>0</v>
      </c>
      <c r="E1066" s="31">
        <f>SUM(E1067:E1068)</f>
        <v>0</v>
      </c>
    </row>
    <row r="1067" spans="1:5" hidden="1">
      <c r="A1067" s="56" t="s">
        <v>808</v>
      </c>
      <c r="B1067" s="20">
        <f t="shared" si="16"/>
        <v>0</v>
      </c>
      <c r="C1067" s="20"/>
      <c r="D1067" s="20"/>
      <c r="E1067" s="24"/>
    </row>
    <row r="1068" spans="1:5" hidden="1">
      <c r="A1068" s="56" t="s">
        <v>809</v>
      </c>
      <c r="B1068" s="20">
        <f t="shared" si="16"/>
        <v>0</v>
      </c>
      <c r="C1068" s="20"/>
      <c r="D1068" s="20"/>
      <c r="E1068" s="24"/>
    </row>
    <row r="1069" spans="1:5" s="16" customFormat="1" hidden="1">
      <c r="A1069" s="57" t="s">
        <v>810</v>
      </c>
      <c r="B1069" s="31">
        <f t="shared" si="16"/>
        <v>0</v>
      </c>
      <c r="C1069" s="31">
        <f>SUM(C1070:C1078)</f>
        <v>0</v>
      </c>
      <c r="D1069" s="31">
        <f>SUM(D1070:D1078)</f>
        <v>0</v>
      </c>
      <c r="E1069" s="31">
        <f>SUM(E1070:E1078)</f>
        <v>0</v>
      </c>
    </row>
    <row r="1070" spans="1:5" hidden="1">
      <c r="A1070" s="56" t="s">
        <v>811</v>
      </c>
      <c r="B1070" s="20">
        <f t="shared" si="16"/>
        <v>0</v>
      </c>
      <c r="C1070" s="20"/>
      <c r="D1070" s="20"/>
      <c r="E1070" s="24"/>
    </row>
    <row r="1071" spans="1:5" hidden="1">
      <c r="A1071" s="56" t="s">
        <v>812</v>
      </c>
      <c r="B1071" s="20">
        <f t="shared" si="16"/>
        <v>0</v>
      </c>
      <c r="C1071" s="20"/>
      <c r="D1071" s="20"/>
      <c r="E1071" s="24"/>
    </row>
    <row r="1072" spans="1:5" hidden="1">
      <c r="A1072" s="56" t="s">
        <v>813</v>
      </c>
      <c r="B1072" s="20">
        <f t="shared" si="16"/>
        <v>0</v>
      </c>
      <c r="C1072" s="20"/>
      <c r="D1072" s="20"/>
      <c r="E1072" s="24"/>
    </row>
    <row r="1073" spans="1:5" hidden="1">
      <c r="A1073" s="56" t="s">
        <v>814</v>
      </c>
      <c r="B1073" s="20">
        <f t="shared" si="16"/>
        <v>0</v>
      </c>
      <c r="C1073" s="20"/>
      <c r="D1073" s="20"/>
      <c r="E1073" s="24"/>
    </row>
    <row r="1074" spans="1:5" hidden="1">
      <c r="A1074" s="56" t="s">
        <v>815</v>
      </c>
      <c r="B1074" s="20">
        <f t="shared" si="16"/>
        <v>0</v>
      </c>
      <c r="C1074" s="20"/>
      <c r="D1074" s="20"/>
      <c r="E1074" s="24"/>
    </row>
    <row r="1075" spans="1:5" hidden="1">
      <c r="A1075" s="56" t="s">
        <v>591</v>
      </c>
      <c r="B1075" s="20">
        <f t="shared" si="16"/>
        <v>0</v>
      </c>
      <c r="C1075" s="20"/>
      <c r="D1075" s="20"/>
      <c r="E1075" s="24"/>
    </row>
    <row r="1076" spans="1:5" hidden="1">
      <c r="A1076" s="56" t="s">
        <v>816</v>
      </c>
      <c r="B1076" s="20">
        <f t="shared" si="16"/>
        <v>0</v>
      </c>
      <c r="C1076" s="20"/>
      <c r="D1076" s="20"/>
      <c r="E1076" s="24"/>
    </row>
    <row r="1077" spans="1:5" hidden="1">
      <c r="A1077" s="56" t="s">
        <v>817</v>
      </c>
      <c r="B1077" s="20">
        <f t="shared" si="16"/>
        <v>0</v>
      </c>
      <c r="C1077" s="20"/>
      <c r="D1077" s="20"/>
      <c r="E1077" s="24"/>
    </row>
    <row r="1078" spans="1:5" hidden="1">
      <c r="A1078" s="56" t="s">
        <v>818</v>
      </c>
      <c r="B1078" s="20">
        <f t="shared" si="16"/>
        <v>0</v>
      </c>
      <c r="C1078" s="20"/>
      <c r="D1078" s="20"/>
      <c r="E1078" s="24"/>
    </row>
    <row r="1079" spans="1:5" s="16" customFormat="1">
      <c r="A1079" s="13" t="s">
        <v>819</v>
      </c>
      <c r="B1079" s="13">
        <f t="shared" si="16"/>
        <v>1357</v>
      </c>
      <c r="C1079" s="18">
        <f>+C1080+C1107+C1122</f>
        <v>1357</v>
      </c>
      <c r="D1079" s="13">
        <f>+D1080+D1107+D1122</f>
        <v>0</v>
      </c>
      <c r="E1079" s="15">
        <f>+E1080+E1107+E1122</f>
        <v>0</v>
      </c>
    </row>
    <row r="1080" spans="1:5" s="16" customFormat="1">
      <c r="A1080" s="13" t="s">
        <v>820</v>
      </c>
      <c r="B1080" s="13">
        <f t="shared" si="16"/>
        <v>1357</v>
      </c>
      <c r="C1080" s="18">
        <f>SUM(C1081:C1106)</f>
        <v>1357</v>
      </c>
      <c r="D1080" s="13">
        <f>SUM(D1081:D1106)</f>
        <v>0</v>
      </c>
      <c r="E1080" s="15">
        <f>SUM(E1081:E1106)</f>
        <v>0</v>
      </c>
    </row>
    <row r="1081" spans="1:5">
      <c r="A1081" s="20" t="s">
        <v>8</v>
      </c>
      <c r="B1081" s="20">
        <f t="shared" si="16"/>
        <v>416</v>
      </c>
      <c r="C1081" s="21">
        <v>416</v>
      </c>
      <c r="D1081" s="20"/>
      <c r="E1081" s="22"/>
    </row>
    <row r="1082" spans="1:5">
      <c r="A1082" s="20" t="s">
        <v>9</v>
      </c>
      <c r="B1082" s="20">
        <f t="shared" si="16"/>
        <v>134</v>
      </c>
      <c r="C1082" s="21">
        <v>134</v>
      </c>
      <c r="D1082" s="20"/>
      <c r="E1082" s="22"/>
    </row>
    <row r="1083" spans="1:5" hidden="1">
      <c r="A1083" s="56" t="s">
        <v>10</v>
      </c>
      <c r="B1083" s="20">
        <f t="shared" si="16"/>
        <v>0</v>
      </c>
      <c r="C1083" s="20"/>
      <c r="D1083" s="20"/>
      <c r="E1083" s="24"/>
    </row>
    <row r="1084" spans="1:5">
      <c r="A1084" s="20" t="s">
        <v>821</v>
      </c>
      <c r="B1084" s="20">
        <f t="shared" si="16"/>
        <v>55</v>
      </c>
      <c r="C1084" s="21">
        <v>55</v>
      </c>
      <c r="D1084" s="20"/>
      <c r="E1084" s="22"/>
    </row>
    <row r="1085" spans="1:5" hidden="1">
      <c r="A1085" s="56" t="s">
        <v>822</v>
      </c>
      <c r="B1085" s="20">
        <f t="shared" si="16"/>
        <v>0</v>
      </c>
      <c r="C1085" s="20"/>
      <c r="D1085" s="20"/>
      <c r="E1085" s="24"/>
    </row>
    <row r="1086" spans="1:5" hidden="1">
      <c r="A1086" s="56" t="s">
        <v>823</v>
      </c>
      <c r="B1086" s="20">
        <f t="shared" si="16"/>
        <v>0</v>
      </c>
      <c r="C1086" s="20"/>
      <c r="D1086" s="20"/>
      <c r="E1086" s="24"/>
    </row>
    <row r="1087" spans="1:5" hidden="1">
      <c r="A1087" s="56" t="s">
        <v>824</v>
      </c>
      <c r="B1087" s="20">
        <f t="shared" si="16"/>
        <v>0</v>
      </c>
      <c r="C1087" s="20"/>
      <c r="D1087" s="20"/>
      <c r="E1087" s="24"/>
    </row>
    <row r="1088" spans="1:5" hidden="1">
      <c r="A1088" s="56" t="s">
        <v>825</v>
      </c>
      <c r="B1088" s="20">
        <f t="shared" si="16"/>
        <v>0</v>
      </c>
      <c r="C1088" s="20"/>
      <c r="D1088" s="20"/>
      <c r="E1088" s="24"/>
    </row>
    <row r="1089" spans="1:5">
      <c r="A1089" s="20" t="s">
        <v>826</v>
      </c>
      <c r="B1089" s="20">
        <f t="shared" si="16"/>
        <v>119</v>
      </c>
      <c r="C1089" s="21">
        <v>119</v>
      </c>
      <c r="D1089" s="20"/>
      <c r="E1089" s="22"/>
    </row>
    <row r="1090" spans="1:5">
      <c r="A1090" s="20" t="s">
        <v>827</v>
      </c>
      <c r="B1090" s="20">
        <f t="shared" si="16"/>
        <v>183</v>
      </c>
      <c r="C1090" s="21">
        <v>183</v>
      </c>
      <c r="D1090" s="20"/>
      <c r="E1090" s="22"/>
    </row>
    <row r="1091" spans="1:5" hidden="1">
      <c r="A1091" s="56" t="s">
        <v>828</v>
      </c>
      <c r="B1091" s="20">
        <f t="shared" si="16"/>
        <v>0</v>
      </c>
      <c r="C1091" s="20"/>
      <c r="D1091" s="20"/>
      <c r="E1091" s="24"/>
    </row>
    <row r="1092" spans="1:5" hidden="1">
      <c r="A1092" s="56" t="s">
        <v>829</v>
      </c>
      <c r="B1092" s="20">
        <f t="shared" si="16"/>
        <v>0</v>
      </c>
      <c r="C1092" s="20"/>
      <c r="D1092" s="20"/>
      <c r="E1092" s="24"/>
    </row>
    <row r="1093" spans="1:5" hidden="1">
      <c r="A1093" s="56" t="s">
        <v>830</v>
      </c>
      <c r="B1093" s="20">
        <f t="shared" si="16"/>
        <v>0</v>
      </c>
      <c r="C1093" s="20"/>
      <c r="D1093" s="20"/>
      <c r="E1093" s="24"/>
    </row>
    <row r="1094" spans="1:5" hidden="1">
      <c r="A1094" s="56" t="s">
        <v>831</v>
      </c>
      <c r="B1094" s="20">
        <f t="shared" si="16"/>
        <v>0</v>
      </c>
      <c r="C1094" s="20"/>
      <c r="D1094" s="20"/>
      <c r="E1094" s="24"/>
    </row>
    <row r="1095" spans="1:5" hidden="1">
      <c r="A1095" s="56" t="s">
        <v>832</v>
      </c>
      <c r="B1095" s="20">
        <f t="shared" si="16"/>
        <v>0</v>
      </c>
      <c r="C1095" s="20"/>
      <c r="D1095" s="20"/>
      <c r="E1095" s="24"/>
    </row>
    <row r="1096" spans="1:5" hidden="1">
      <c r="A1096" s="56" t="s">
        <v>833</v>
      </c>
      <c r="B1096" s="20">
        <f t="shared" ref="B1096:B1159" si="17">SUM(C1096:E1096)</f>
        <v>0</v>
      </c>
      <c r="C1096" s="20"/>
      <c r="D1096" s="20"/>
      <c r="E1096" s="24"/>
    </row>
    <row r="1097" spans="1:5" hidden="1">
      <c r="A1097" s="56" t="s">
        <v>834</v>
      </c>
      <c r="B1097" s="20">
        <f t="shared" si="17"/>
        <v>0</v>
      </c>
      <c r="C1097" s="20"/>
      <c r="D1097" s="20"/>
      <c r="E1097" s="24"/>
    </row>
    <row r="1098" spans="1:5" hidden="1">
      <c r="A1098" s="56" t="s">
        <v>835</v>
      </c>
      <c r="B1098" s="20">
        <f t="shared" si="17"/>
        <v>0</v>
      </c>
      <c r="C1098" s="20"/>
      <c r="D1098" s="20"/>
      <c r="E1098" s="24"/>
    </row>
    <row r="1099" spans="1:5" hidden="1">
      <c r="A1099" s="56" t="s">
        <v>836</v>
      </c>
      <c r="B1099" s="20">
        <f t="shared" si="17"/>
        <v>0</v>
      </c>
      <c r="C1099" s="20"/>
      <c r="D1099" s="20"/>
      <c r="E1099" s="24"/>
    </row>
    <row r="1100" spans="1:5" hidden="1">
      <c r="A1100" s="56" t="s">
        <v>837</v>
      </c>
      <c r="B1100" s="20">
        <f t="shared" si="17"/>
        <v>0</v>
      </c>
      <c r="C1100" s="20"/>
      <c r="D1100" s="20"/>
      <c r="E1100" s="24"/>
    </row>
    <row r="1101" spans="1:5" hidden="1">
      <c r="A1101" s="56" t="s">
        <v>838</v>
      </c>
      <c r="B1101" s="20">
        <f t="shared" si="17"/>
        <v>0</v>
      </c>
      <c r="C1101" s="20"/>
      <c r="D1101" s="20"/>
      <c r="E1101" s="24"/>
    </row>
    <row r="1102" spans="1:5" hidden="1">
      <c r="A1102" s="56" t="s">
        <v>839</v>
      </c>
      <c r="B1102" s="20">
        <f t="shared" si="17"/>
        <v>0</v>
      </c>
      <c r="C1102" s="20"/>
      <c r="D1102" s="20"/>
      <c r="E1102" s="24"/>
    </row>
    <row r="1103" spans="1:5" hidden="1">
      <c r="A1103" s="56" t="s">
        <v>840</v>
      </c>
      <c r="B1103" s="20">
        <f t="shared" si="17"/>
        <v>0</v>
      </c>
      <c r="C1103" s="20"/>
      <c r="D1103" s="20"/>
      <c r="E1103" s="24"/>
    </row>
    <row r="1104" spans="1:5" hidden="1">
      <c r="A1104" s="56" t="s">
        <v>841</v>
      </c>
      <c r="B1104" s="20">
        <f t="shared" si="17"/>
        <v>0</v>
      </c>
      <c r="C1104" s="20"/>
      <c r="D1104" s="20"/>
      <c r="E1104" s="24"/>
    </row>
    <row r="1105" spans="1:5" hidden="1">
      <c r="A1105" s="56" t="s">
        <v>17</v>
      </c>
      <c r="B1105" s="20">
        <f t="shared" si="17"/>
        <v>0</v>
      </c>
      <c r="C1105" s="20"/>
      <c r="D1105" s="20"/>
      <c r="E1105" s="24"/>
    </row>
    <row r="1106" spans="1:5">
      <c r="A1106" s="20" t="s">
        <v>842</v>
      </c>
      <c r="B1106" s="20">
        <f t="shared" si="17"/>
        <v>450</v>
      </c>
      <c r="C1106" s="21">
        <v>450</v>
      </c>
      <c r="D1106" s="20"/>
      <c r="E1106" s="22"/>
    </row>
    <row r="1107" spans="1:5" s="16" customFormat="1" hidden="1">
      <c r="A1107" s="57" t="s">
        <v>843</v>
      </c>
      <c r="B1107" s="31">
        <f t="shared" si="17"/>
        <v>0</v>
      </c>
      <c r="C1107" s="31">
        <f>SUM(C1108:C1121)</f>
        <v>0</v>
      </c>
      <c r="D1107" s="31">
        <f>SUM(D1108:D1121)</f>
        <v>0</v>
      </c>
      <c r="E1107" s="31">
        <f>SUM(E1108:E1121)</f>
        <v>0</v>
      </c>
    </row>
    <row r="1108" spans="1:5" hidden="1">
      <c r="A1108" s="56" t="s">
        <v>8</v>
      </c>
      <c r="B1108" s="20">
        <f t="shared" si="17"/>
        <v>0</v>
      </c>
      <c r="C1108" s="20"/>
      <c r="D1108" s="20"/>
      <c r="E1108" s="24"/>
    </row>
    <row r="1109" spans="1:5" hidden="1">
      <c r="A1109" s="56" t="s">
        <v>9</v>
      </c>
      <c r="B1109" s="20">
        <f t="shared" si="17"/>
        <v>0</v>
      </c>
      <c r="C1109" s="20"/>
      <c r="D1109" s="20"/>
      <c r="E1109" s="24"/>
    </row>
    <row r="1110" spans="1:5" hidden="1">
      <c r="A1110" s="56" t="s">
        <v>10</v>
      </c>
      <c r="B1110" s="20">
        <f t="shared" si="17"/>
        <v>0</v>
      </c>
      <c r="C1110" s="20"/>
      <c r="D1110" s="20"/>
      <c r="E1110" s="24"/>
    </row>
    <row r="1111" spans="1:5" hidden="1">
      <c r="A1111" s="56" t="s">
        <v>844</v>
      </c>
      <c r="B1111" s="20">
        <f t="shared" si="17"/>
        <v>0</v>
      </c>
      <c r="C1111" s="20"/>
      <c r="D1111" s="20"/>
      <c r="E1111" s="24"/>
    </row>
    <row r="1112" spans="1:5" hidden="1">
      <c r="A1112" s="56" t="s">
        <v>845</v>
      </c>
      <c r="B1112" s="20">
        <f t="shared" si="17"/>
        <v>0</v>
      </c>
      <c r="C1112" s="20"/>
      <c r="D1112" s="20"/>
      <c r="E1112" s="24"/>
    </row>
    <row r="1113" spans="1:5" hidden="1">
      <c r="A1113" s="56" t="s">
        <v>846</v>
      </c>
      <c r="B1113" s="20">
        <f t="shared" si="17"/>
        <v>0</v>
      </c>
      <c r="C1113" s="20"/>
      <c r="D1113" s="20"/>
      <c r="E1113" s="24"/>
    </row>
    <row r="1114" spans="1:5" hidden="1">
      <c r="A1114" s="56" t="s">
        <v>847</v>
      </c>
      <c r="B1114" s="20">
        <f t="shared" si="17"/>
        <v>0</v>
      </c>
      <c r="C1114" s="20"/>
      <c r="D1114" s="20"/>
      <c r="E1114" s="24"/>
    </row>
    <row r="1115" spans="1:5" hidden="1">
      <c r="A1115" s="56" t="s">
        <v>848</v>
      </c>
      <c r="B1115" s="20">
        <f t="shared" si="17"/>
        <v>0</v>
      </c>
      <c r="C1115" s="20"/>
      <c r="D1115" s="20"/>
      <c r="E1115" s="24"/>
    </row>
    <row r="1116" spans="1:5" hidden="1">
      <c r="A1116" s="56" t="s">
        <v>849</v>
      </c>
      <c r="B1116" s="20">
        <f t="shared" si="17"/>
        <v>0</v>
      </c>
      <c r="C1116" s="20"/>
      <c r="D1116" s="20"/>
      <c r="E1116" s="24"/>
    </row>
    <row r="1117" spans="1:5" hidden="1">
      <c r="A1117" s="56" t="s">
        <v>850</v>
      </c>
      <c r="B1117" s="20">
        <f t="shared" si="17"/>
        <v>0</v>
      </c>
      <c r="C1117" s="20"/>
      <c r="D1117" s="20"/>
      <c r="E1117" s="24"/>
    </row>
    <row r="1118" spans="1:5" hidden="1">
      <c r="A1118" s="56" t="s">
        <v>851</v>
      </c>
      <c r="B1118" s="20">
        <f t="shared" si="17"/>
        <v>0</v>
      </c>
      <c r="C1118" s="20"/>
      <c r="D1118" s="20"/>
      <c r="E1118" s="24"/>
    </row>
    <row r="1119" spans="1:5" hidden="1">
      <c r="A1119" s="56" t="s">
        <v>852</v>
      </c>
      <c r="B1119" s="20">
        <f t="shared" si="17"/>
        <v>0</v>
      </c>
      <c r="C1119" s="20"/>
      <c r="D1119" s="20"/>
      <c r="E1119" s="24"/>
    </row>
    <row r="1120" spans="1:5" hidden="1">
      <c r="A1120" s="56" t="s">
        <v>853</v>
      </c>
      <c r="B1120" s="20">
        <f t="shared" si="17"/>
        <v>0</v>
      </c>
      <c r="C1120" s="20"/>
      <c r="D1120" s="20"/>
      <c r="E1120" s="24"/>
    </row>
    <row r="1121" spans="1:5" hidden="1">
      <c r="A1121" s="56" t="s">
        <v>854</v>
      </c>
      <c r="B1121" s="20">
        <f t="shared" si="17"/>
        <v>0</v>
      </c>
      <c r="C1121" s="20"/>
      <c r="D1121" s="20"/>
      <c r="E1121" s="24"/>
    </row>
    <row r="1122" spans="1:5" s="16" customFormat="1" hidden="1">
      <c r="A1122" s="57" t="s">
        <v>855</v>
      </c>
      <c r="B1122" s="31">
        <f t="shared" si="17"/>
        <v>0</v>
      </c>
      <c r="C1122" s="31"/>
      <c r="D1122" s="31"/>
      <c r="E1122" s="58"/>
    </row>
    <row r="1123" spans="1:5" s="16" customFormat="1">
      <c r="A1123" s="13" t="s">
        <v>856</v>
      </c>
      <c r="B1123" s="13">
        <f t="shared" si="17"/>
        <v>6009</v>
      </c>
      <c r="C1123" s="18">
        <f>+C1124+C1135+C1139</f>
        <v>6009</v>
      </c>
      <c r="D1123" s="13">
        <f>+D1124+D1135+D1139</f>
        <v>0</v>
      </c>
      <c r="E1123" s="15">
        <f>+E1124+E1135+E1139</f>
        <v>0</v>
      </c>
    </row>
    <row r="1124" spans="1:5" s="16" customFormat="1" hidden="1">
      <c r="A1124" s="57" t="s">
        <v>857</v>
      </c>
      <c r="B1124" s="31">
        <f t="shared" si="17"/>
        <v>0</v>
      </c>
      <c r="C1124" s="31">
        <f>SUM(C1125:C1134)</f>
        <v>0</v>
      </c>
      <c r="D1124" s="31">
        <f>SUM(D1125:D1134)</f>
        <v>0</v>
      </c>
      <c r="E1124" s="31">
        <f>SUM(E1125:E1134)</f>
        <v>0</v>
      </c>
    </row>
    <row r="1125" spans="1:5" hidden="1">
      <c r="A1125" s="56" t="s">
        <v>858</v>
      </c>
      <c r="B1125" s="20">
        <f t="shared" si="17"/>
        <v>0</v>
      </c>
      <c r="C1125" s="20"/>
      <c r="D1125" s="20"/>
      <c r="E1125" s="24"/>
    </row>
    <row r="1126" spans="1:5" hidden="1">
      <c r="A1126" s="56" t="s">
        <v>859</v>
      </c>
      <c r="B1126" s="20">
        <f t="shared" si="17"/>
        <v>0</v>
      </c>
      <c r="C1126" s="20"/>
      <c r="D1126" s="20"/>
      <c r="E1126" s="24"/>
    </row>
    <row r="1127" spans="1:5" hidden="1">
      <c r="A1127" s="56" t="s">
        <v>860</v>
      </c>
      <c r="B1127" s="20">
        <f t="shared" si="17"/>
        <v>0</v>
      </c>
      <c r="C1127" s="20"/>
      <c r="D1127" s="20"/>
      <c r="E1127" s="24"/>
    </row>
    <row r="1128" spans="1:5" hidden="1">
      <c r="A1128" s="56" t="s">
        <v>861</v>
      </c>
      <c r="B1128" s="20">
        <f t="shared" si="17"/>
        <v>0</v>
      </c>
      <c r="C1128" s="20"/>
      <c r="D1128" s="20"/>
      <c r="E1128" s="24"/>
    </row>
    <row r="1129" spans="1:5" hidden="1">
      <c r="A1129" s="56" t="s">
        <v>862</v>
      </c>
      <c r="B1129" s="20">
        <f t="shared" si="17"/>
        <v>0</v>
      </c>
      <c r="C1129" s="20"/>
      <c r="D1129" s="20"/>
      <c r="E1129" s="24"/>
    </row>
    <row r="1130" spans="1:5" hidden="1">
      <c r="A1130" s="56" t="s">
        <v>863</v>
      </c>
      <c r="B1130" s="20">
        <f t="shared" si="17"/>
        <v>0</v>
      </c>
      <c r="C1130" s="20"/>
      <c r="D1130" s="20"/>
      <c r="E1130" s="24"/>
    </row>
    <row r="1131" spans="1:5" hidden="1">
      <c r="A1131" s="56" t="s">
        <v>864</v>
      </c>
      <c r="B1131" s="20">
        <f t="shared" si="17"/>
        <v>0</v>
      </c>
      <c r="C1131" s="20"/>
      <c r="D1131" s="20"/>
      <c r="E1131" s="24"/>
    </row>
    <row r="1132" spans="1:5" hidden="1">
      <c r="A1132" s="56" t="s">
        <v>865</v>
      </c>
      <c r="B1132" s="20">
        <f t="shared" si="17"/>
        <v>0</v>
      </c>
      <c r="C1132" s="20"/>
      <c r="D1132" s="20"/>
      <c r="E1132" s="24"/>
    </row>
    <row r="1133" spans="1:5" hidden="1">
      <c r="A1133" s="56" t="s">
        <v>866</v>
      </c>
      <c r="B1133" s="20">
        <f t="shared" si="17"/>
        <v>0</v>
      </c>
      <c r="C1133" s="20"/>
      <c r="D1133" s="20"/>
      <c r="E1133" s="24"/>
    </row>
    <row r="1134" spans="1:5" hidden="1">
      <c r="A1134" s="56" t="s">
        <v>867</v>
      </c>
      <c r="B1134" s="20">
        <f t="shared" si="17"/>
        <v>0</v>
      </c>
      <c r="C1134" s="20"/>
      <c r="D1134" s="20"/>
      <c r="E1134" s="24"/>
    </row>
    <row r="1135" spans="1:5" s="16" customFormat="1">
      <c r="A1135" s="13" t="s">
        <v>868</v>
      </c>
      <c r="B1135" s="13">
        <f t="shared" si="17"/>
        <v>4778</v>
      </c>
      <c r="C1135" s="18">
        <f>SUM(C1136:C1138)</f>
        <v>4778</v>
      </c>
      <c r="D1135" s="13">
        <f>SUM(D1136:D1138)</f>
        <v>0</v>
      </c>
      <c r="E1135" s="15">
        <f>SUM(E1136:E1138)</f>
        <v>0</v>
      </c>
    </row>
    <row r="1136" spans="1:5">
      <c r="A1136" s="20" t="s">
        <v>869</v>
      </c>
      <c r="B1136" s="20">
        <f t="shared" si="17"/>
        <v>4778</v>
      </c>
      <c r="C1136" s="21">
        <v>4778</v>
      </c>
      <c r="D1136" s="20"/>
      <c r="E1136" s="22"/>
    </row>
    <row r="1137" spans="1:5" hidden="1">
      <c r="A1137" s="56" t="s">
        <v>870</v>
      </c>
      <c r="B1137" s="20">
        <f t="shared" si="17"/>
        <v>0</v>
      </c>
      <c r="C1137" s="20"/>
      <c r="D1137" s="20"/>
      <c r="E1137" s="24"/>
    </row>
    <row r="1138" spans="1:5" hidden="1">
      <c r="A1138" s="56" t="s">
        <v>871</v>
      </c>
      <c r="B1138" s="20">
        <f t="shared" si="17"/>
        <v>0</v>
      </c>
      <c r="C1138" s="20"/>
      <c r="D1138" s="20"/>
      <c r="E1138" s="24"/>
    </row>
    <row r="1139" spans="1:5" s="16" customFormat="1">
      <c r="A1139" s="13" t="s">
        <v>872</v>
      </c>
      <c r="B1139" s="13">
        <f t="shared" si="17"/>
        <v>1231</v>
      </c>
      <c r="C1139" s="18">
        <f>SUM(C1140:C1142)</f>
        <v>1231</v>
      </c>
      <c r="D1139" s="13">
        <f>SUM(D1140:D1142)</f>
        <v>0</v>
      </c>
      <c r="E1139" s="15">
        <f>SUM(E1140:E1142)</f>
        <v>0</v>
      </c>
    </row>
    <row r="1140" spans="1:5" hidden="1">
      <c r="A1140" s="56" t="s">
        <v>873</v>
      </c>
      <c r="B1140" s="20">
        <f t="shared" si="17"/>
        <v>0</v>
      </c>
      <c r="C1140" s="20"/>
      <c r="D1140" s="20"/>
      <c r="E1140" s="24"/>
    </row>
    <row r="1141" spans="1:5">
      <c r="A1141" s="20" t="s">
        <v>874</v>
      </c>
      <c r="B1141" s="20">
        <f t="shared" si="17"/>
        <v>1231</v>
      </c>
      <c r="C1141" s="21">
        <v>1231</v>
      </c>
      <c r="D1141" s="20"/>
      <c r="E1141" s="22"/>
    </row>
    <row r="1142" spans="1:5" hidden="1">
      <c r="A1142" s="56" t="s">
        <v>875</v>
      </c>
      <c r="B1142" s="20">
        <f t="shared" si="17"/>
        <v>0</v>
      </c>
      <c r="C1142" s="20"/>
      <c r="D1142" s="20"/>
      <c r="E1142" s="24"/>
    </row>
    <row r="1143" spans="1:5" s="16" customFormat="1">
      <c r="A1143" s="13" t="s">
        <v>876</v>
      </c>
      <c r="B1143" s="13">
        <f t="shared" si="17"/>
        <v>937</v>
      </c>
      <c r="C1143" s="18">
        <f>+C1144+C1162+C1168+C1174</f>
        <v>937</v>
      </c>
      <c r="D1143" s="13">
        <f>+D1144+D1162+D1168+D1174</f>
        <v>0</v>
      </c>
      <c r="E1143" s="15">
        <f>+E1144+E1162+E1168+E1174</f>
        <v>0</v>
      </c>
    </row>
    <row r="1144" spans="1:5" s="16" customFormat="1">
      <c r="A1144" s="13" t="s">
        <v>877</v>
      </c>
      <c r="B1144" s="13">
        <f t="shared" si="17"/>
        <v>937</v>
      </c>
      <c r="C1144" s="18">
        <f>SUM(C1145:C1161)</f>
        <v>937</v>
      </c>
      <c r="D1144" s="13">
        <f>SUM(D1145:D1161)</f>
        <v>0</v>
      </c>
      <c r="E1144" s="15">
        <f>SUM(E1145:E1161)</f>
        <v>0</v>
      </c>
    </row>
    <row r="1145" spans="1:5">
      <c r="A1145" s="20" t="s">
        <v>8</v>
      </c>
      <c r="B1145" s="20">
        <f t="shared" si="17"/>
        <v>393</v>
      </c>
      <c r="C1145" s="21">
        <v>393</v>
      </c>
      <c r="D1145" s="20"/>
      <c r="E1145" s="22"/>
    </row>
    <row r="1146" spans="1:5" hidden="1">
      <c r="A1146" s="56" t="s">
        <v>9</v>
      </c>
      <c r="B1146" s="20">
        <f t="shared" si="17"/>
        <v>0</v>
      </c>
      <c r="C1146" s="20"/>
      <c r="D1146" s="20"/>
      <c r="E1146" s="24"/>
    </row>
    <row r="1147" spans="1:5" hidden="1">
      <c r="A1147" s="56" t="s">
        <v>10</v>
      </c>
      <c r="B1147" s="20">
        <f t="shared" si="17"/>
        <v>0</v>
      </c>
      <c r="C1147" s="20"/>
      <c r="D1147" s="20"/>
      <c r="E1147" s="24"/>
    </row>
    <row r="1148" spans="1:5" hidden="1">
      <c r="A1148" s="56" t="s">
        <v>878</v>
      </c>
      <c r="B1148" s="20">
        <f t="shared" si="17"/>
        <v>0</v>
      </c>
      <c r="C1148" s="20"/>
      <c r="D1148" s="20"/>
      <c r="E1148" s="24"/>
    </row>
    <row r="1149" spans="1:5" hidden="1">
      <c r="A1149" s="56" t="s">
        <v>879</v>
      </c>
      <c r="B1149" s="20">
        <f t="shared" si="17"/>
        <v>0</v>
      </c>
      <c r="C1149" s="20"/>
      <c r="D1149" s="20"/>
      <c r="E1149" s="24"/>
    </row>
    <row r="1150" spans="1:5" hidden="1">
      <c r="A1150" s="56" t="s">
        <v>880</v>
      </c>
      <c r="B1150" s="20">
        <f t="shared" si="17"/>
        <v>0</v>
      </c>
      <c r="C1150" s="20"/>
      <c r="D1150" s="20"/>
      <c r="E1150" s="24"/>
    </row>
    <row r="1151" spans="1:5" hidden="1">
      <c r="A1151" s="56" t="s">
        <v>881</v>
      </c>
      <c r="B1151" s="20">
        <f t="shared" si="17"/>
        <v>0</v>
      </c>
      <c r="C1151" s="20"/>
      <c r="D1151" s="20"/>
      <c r="E1151" s="24"/>
    </row>
    <row r="1152" spans="1:5" hidden="1">
      <c r="A1152" s="56" t="s">
        <v>882</v>
      </c>
      <c r="B1152" s="20">
        <f t="shared" si="17"/>
        <v>0</v>
      </c>
      <c r="C1152" s="20"/>
      <c r="D1152" s="20"/>
      <c r="E1152" s="24"/>
    </row>
    <row r="1153" spans="1:5" hidden="1">
      <c r="A1153" s="56" t="s">
        <v>883</v>
      </c>
      <c r="B1153" s="20">
        <f t="shared" si="17"/>
        <v>0</v>
      </c>
      <c r="C1153" s="20"/>
      <c r="D1153" s="20"/>
      <c r="E1153" s="24"/>
    </row>
    <row r="1154" spans="1:5" hidden="1">
      <c r="A1154" s="56" t="s">
        <v>884</v>
      </c>
      <c r="B1154" s="20">
        <f t="shared" si="17"/>
        <v>0</v>
      </c>
      <c r="C1154" s="20"/>
      <c r="D1154" s="20"/>
      <c r="E1154" s="24"/>
    </row>
    <row r="1155" spans="1:5" hidden="1">
      <c r="A1155" s="56" t="s">
        <v>885</v>
      </c>
      <c r="B1155" s="20">
        <f t="shared" si="17"/>
        <v>0</v>
      </c>
      <c r="C1155" s="20"/>
      <c r="D1155" s="20"/>
      <c r="E1155" s="24"/>
    </row>
    <row r="1156" spans="1:5" hidden="1">
      <c r="A1156" s="56" t="s">
        <v>886</v>
      </c>
      <c r="B1156" s="20">
        <f t="shared" si="17"/>
        <v>0</v>
      </c>
      <c r="C1156" s="20"/>
      <c r="D1156" s="20"/>
      <c r="E1156" s="24"/>
    </row>
    <row r="1157" spans="1:5" hidden="1">
      <c r="A1157" s="56" t="s">
        <v>887</v>
      </c>
      <c r="B1157" s="20">
        <f t="shared" si="17"/>
        <v>0</v>
      </c>
      <c r="C1157" s="20"/>
      <c r="D1157" s="20"/>
      <c r="E1157" s="24"/>
    </row>
    <row r="1158" spans="1:5" hidden="1">
      <c r="A1158" s="56" t="s">
        <v>888</v>
      </c>
      <c r="B1158" s="20">
        <f t="shared" si="17"/>
        <v>0</v>
      </c>
      <c r="C1158" s="20"/>
      <c r="D1158" s="20"/>
      <c r="E1158" s="24"/>
    </row>
    <row r="1159" spans="1:5" hidden="1">
      <c r="A1159" s="56" t="s">
        <v>889</v>
      </c>
      <c r="B1159" s="20">
        <f t="shared" si="17"/>
        <v>0</v>
      </c>
      <c r="C1159" s="20"/>
      <c r="D1159" s="20"/>
      <c r="E1159" s="24"/>
    </row>
    <row r="1160" spans="1:5" hidden="1">
      <c r="A1160" s="56" t="s">
        <v>17</v>
      </c>
      <c r="B1160" s="20">
        <f t="shared" ref="B1160:B1223" si="18">SUM(C1160:E1160)</f>
        <v>0</v>
      </c>
      <c r="C1160" s="20"/>
      <c r="D1160" s="20"/>
      <c r="E1160" s="24"/>
    </row>
    <row r="1161" spans="1:5">
      <c r="A1161" s="20" t="s">
        <v>890</v>
      </c>
      <c r="B1161" s="20">
        <f t="shared" si="18"/>
        <v>544</v>
      </c>
      <c r="C1161" s="21">
        <v>544</v>
      </c>
      <c r="D1161" s="20"/>
      <c r="E1161" s="22"/>
    </row>
    <row r="1162" spans="1:5" s="16" customFormat="1" hidden="1">
      <c r="A1162" s="57" t="s">
        <v>891</v>
      </c>
      <c r="B1162" s="31">
        <f t="shared" si="18"/>
        <v>0</v>
      </c>
      <c r="C1162" s="31">
        <f>SUM(C1163:C1167)</f>
        <v>0</v>
      </c>
      <c r="D1162" s="31">
        <f>SUM(D1163:D1167)</f>
        <v>0</v>
      </c>
      <c r="E1162" s="31">
        <f>SUM(E1163:E1167)</f>
        <v>0</v>
      </c>
    </row>
    <row r="1163" spans="1:5" hidden="1">
      <c r="A1163" s="56" t="s">
        <v>892</v>
      </c>
      <c r="B1163" s="20">
        <f t="shared" si="18"/>
        <v>0</v>
      </c>
      <c r="C1163" s="20"/>
      <c r="D1163" s="20"/>
      <c r="E1163" s="24"/>
    </row>
    <row r="1164" spans="1:5" hidden="1">
      <c r="A1164" s="56" t="s">
        <v>893</v>
      </c>
      <c r="B1164" s="20">
        <f t="shared" si="18"/>
        <v>0</v>
      </c>
      <c r="C1164" s="20"/>
      <c r="D1164" s="20"/>
      <c r="E1164" s="24"/>
    </row>
    <row r="1165" spans="1:5" hidden="1">
      <c r="A1165" s="56" t="s">
        <v>894</v>
      </c>
      <c r="B1165" s="20">
        <f t="shared" si="18"/>
        <v>0</v>
      </c>
      <c r="C1165" s="20"/>
      <c r="D1165" s="20"/>
      <c r="E1165" s="24"/>
    </row>
    <row r="1166" spans="1:5" hidden="1">
      <c r="A1166" s="56" t="s">
        <v>895</v>
      </c>
      <c r="B1166" s="20">
        <f t="shared" si="18"/>
        <v>0</v>
      </c>
      <c r="C1166" s="20"/>
      <c r="D1166" s="20"/>
      <c r="E1166" s="24"/>
    </row>
    <row r="1167" spans="1:5" hidden="1">
      <c r="A1167" s="56" t="s">
        <v>896</v>
      </c>
      <c r="B1167" s="20">
        <f t="shared" si="18"/>
        <v>0</v>
      </c>
      <c r="C1167" s="20"/>
      <c r="D1167" s="20"/>
      <c r="E1167" s="24"/>
    </row>
    <row r="1168" spans="1:5" s="16" customFormat="1" hidden="1">
      <c r="A1168" s="57" t="s">
        <v>897</v>
      </c>
      <c r="B1168" s="31">
        <f t="shared" si="18"/>
        <v>0</v>
      </c>
      <c r="C1168" s="31">
        <f>SUM(C1169:C1173)</f>
        <v>0</v>
      </c>
      <c r="D1168" s="31">
        <f>SUM(D1169:D1173)</f>
        <v>0</v>
      </c>
      <c r="E1168" s="31">
        <f>SUM(E1169:E1173)</f>
        <v>0</v>
      </c>
    </row>
    <row r="1169" spans="1:5" hidden="1">
      <c r="A1169" s="56" t="s">
        <v>898</v>
      </c>
      <c r="B1169" s="20">
        <f t="shared" si="18"/>
        <v>0</v>
      </c>
      <c r="C1169" s="20"/>
      <c r="D1169" s="20"/>
      <c r="E1169" s="24"/>
    </row>
    <row r="1170" spans="1:5" hidden="1">
      <c r="A1170" s="56" t="s">
        <v>899</v>
      </c>
      <c r="B1170" s="20">
        <f t="shared" si="18"/>
        <v>0</v>
      </c>
      <c r="C1170" s="20"/>
      <c r="D1170" s="20"/>
      <c r="E1170" s="24"/>
    </row>
    <row r="1171" spans="1:5" hidden="1">
      <c r="A1171" s="56" t="s">
        <v>900</v>
      </c>
      <c r="B1171" s="20">
        <f t="shared" si="18"/>
        <v>0</v>
      </c>
      <c r="C1171" s="20"/>
      <c r="D1171" s="20"/>
      <c r="E1171" s="24"/>
    </row>
    <row r="1172" spans="1:5" hidden="1">
      <c r="A1172" s="56" t="s">
        <v>901</v>
      </c>
      <c r="B1172" s="20">
        <f t="shared" si="18"/>
        <v>0</v>
      </c>
      <c r="C1172" s="20"/>
      <c r="D1172" s="20"/>
      <c r="E1172" s="24"/>
    </row>
    <row r="1173" spans="1:5" hidden="1">
      <c r="A1173" s="56" t="s">
        <v>902</v>
      </c>
      <c r="B1173" s="20">
        <f t="shared" si="18"/>
        <v>0</v>
      </c>
      <c r="C1173" s="20"/>
      <c r="D1173" s="20"/>
      <c r="E1173" s="24"/>
    </row>
    <row r="1174" spans="1:5" s="16" customFormat="1" hidden="1">
      <c r="A1174" s="57" t="s">
        <v>903</v>
      </c>
      <c r="B1174" s="31">
        <f t="shared" si="18"/>
        <v>0</v>
      </c>
      <c r="C1174" s="31">
        <f>SUM(C1175:C1186)</f>
        <v>0</v>
      </c>
      <c r="D1174" s="31">
        <f>SUM(D1175:D1186)</f>
        <v>0</v>
      </c>
      <c r="E1174" s="31">
        <f>SUM(E1175:E1186)</f>
        <v>0</v>
      </c>
    </row>
    <row r="1175" spans="1:5" hidden="1">
      <c r="A1175" s="56" t="s">
        <v>904</v>
      </c>
      <c r="B1175" s="20">
        <f t="shared" si="18"/>
        <v>0</v>
      </c>
      <c r="C1175" s="20"/>
      <c r="D1175" s="20"/>
      <c r="E1175" s="24"/>
    </row>
    <row r="1176" spans="1:5" hidden="1">
      <c r="A1176" s="56" t="s">
        <v>905</v>
      </c>
      <c r="B1176" s="20">
        <f t="shared" si="18"/>
        <v>0</v>
      </c>
      <c r="C1176" s="20"/>
      <c r="D1176" s="20"/>
      <c r="E1176" s="24"/>
    </row>
    <row r="1177" spans="1:5" hidden="1">
      <c r="A1177" s="56" t="s">
        <v>906</v>
      </c>
      <c r="B1177" s="20">
        <f t="shared" si="18"/>
        <v>0</v>
      </c>
      <c r="C1177" s="20"/>
      <c r="D1177" s="20"/>
      <c r="E1177" s="24"/>
    </row>
    <row r="1178" spans="1:5" hidden="1">
      <c r="A1178" s="56" t="s">
        <v>907</v>
      </c>
      <c r="B1178" s="20">
        <f t="shared" si="18"/>
        <v>0</v>
      </c>
      <c r="C1178" s="20"/>
      <c r="D1178" s="20"/>
      <c r="E1178" s="24"/>
    </row>
    <row r="1179" spans="1:5" hidden="1">
      <c r="A1179" s="56" t="s">
        <v>908</v>
      </c>
      <c r="B1179" s="20">
        <f t="shared" si="18"/>
        <v>0</v>
      </c>
      <c r="C1179" s="20"/>
      <c r="D1179" s="20"/>
      <c r="E1179" s="24"/>
    </row>
    <row r="1180" spans="1:5" hidden="1">
      <c r="A1180" s="56" t="s">
        <v>909</v>
      </c>
      <c r="B1180" s="20">
        <f t="shared" si="18"/>
        <v>0</v>
      </c>
      <c r="C1180" s="20"/>
      <c r="D1180" s="20"/>
      <c r="E1180" s="24"/>
    </row>
    <row r="1181" spans="1:5" hidden="1">
      <c r="A1181" s="56" t="s">
        <v>910</v>
      </c>
      <c r="B1181" s="20">
        <f t="shared" si="18"/>
        <v>0</v>
      </c>
      <c r="C1181" s="20"/>
      <c r="D1181" s="20"/>
      <c r="E1181" s="24"/>
    </row>
    <row r="1182" spans="1:5" hidden="1">
      <c r="A1182" s="56" t="s">
        <v>911</v>
      </c>
      <c r="B1182" s="20">
        <f t="shared" si="18"/>
        <v>0</v>
      </c>
      <c r="C1182" s="20"/>
      <c r="D1182" s="20"/>
      <c r="E1182" s="24"/>
    </row>
    <row r="1183" spans="1:5" hidden="1">
      <c r="A1183" s="56" t="s">
        <v>912</v>
      </c>
      <c r="B1183" s="20">
        <f t="shared" si="18"/>
        <v>0</v>
      </c>
      <c r="C1183" s="20"/>
      <c r="D1183" s="20"/>
      <c r="E1183" s="24"/>
    </row>
    <row r="1184" spans="1:5" hidden="1">
      <c r="A1184" s="56" t="s">
        <v>913</v>
      </c>
      <c r="B1184" s="20">
        <f t="shared" si="18"/>
        <v>0</v>
      </c>
      <c r="C1184" s="20"/>
      <c r="D1184" s="20"/>
      <c r="E1184" s="24"/>
    </row>
    <row r="1185" spans="1:7" hidden="1">
      <c r="A1185" s="56" t="s">
        <v>914</v>
      </c>
      <c r="B1185" s="20">
        <f t="shared" si="18"/>
        <v>0</v>
      </c>
      <c r="C1185" s="20"/>
      <c r="D1185" s="20"/>
      <c r="E1185" s="24"/>
    </row>
    <row r="1186" spans="1:7" hidden="1">
      <c r="A1186" s="56" t="s">
        <v>915</v>
      </c>
      <c r="B1186" s="20">
        <f t="shared" si="18"/>
        <v>0</v>
      </c>
      <c r="C1186" s="20"/>
      <c r="D1186" s="20"/>
      <c r="E1186" s="24"/>
    </row>
    <row r="1187" spans="1:7" s="16" customFormat="1">
      <c r="A1187" s="13" t="s">
        <v>916</v>
      </c>
      <c r="B1187" s="13">
        <f t="shared" si="18"/>
        <v>1035</v>
      </c>
      <c r="C1187" s="18">
        <f>+C1188+C1199+C1205+C1213+C1226+C1230+C1234</f>
        <v>1014</v>
      </c>
      <c r="D1187" s="13">
        <f>+D1188+D1199+D1205+D1213+D1226+D1230+D1234</f>
        <v>0</v>
      </c>
      <c r="E1187" s="15">
        <f>+E1188+E1199+E1205+E1213+E1226+E1230+E1234</f>
        <v>21</v>
      </c>
    </row>
    <row r="1188" spans="1:7" s="16" customFormat="1">
      <c r="A1188" s="13" t="s">
        <v>917</v>
      </c>
      <c r="B1188" s="13">
        <f t="shared" si="18"/>
        <v>813</v>
      </c>
      <c r="C1188" s="18">
        <f>SUM(C1189:C1198)</f>
        <v>802</v>
      </c>
      <c r="D1188" s="13">
        <f>SUM(D1189:D1198)</f>
        <v>0</v>
      </c>
      <c r="E1188" s="15">
        <f>SUM(E1189:E1198)</f>
        <v>11</v>
      </c>
    </row>
    <row r="1189" spans="1:7">
      <c r="A1189" s="20" t="s">
        <v>8</v>
      </c>
      <c r="B1189" s="20">
        <f t="shared" si="18"/>
        <v>802</v>
      </c>
      <c r="C1189" s="21">
        <v>802</v>
      </c>
      <c r="D1189" s="20"/>
      <c r="E1189" s="22"/>
      <c r="G1189" s="59"/>
    </row>
    <row r="1190" spans="1:7" hidden="1">
      <c r="A1190" s="56" t="s">
        <v>9</v>
      </c>
      <c r="B1190" s="20">
        <f t="shared" si="18"/>
        <v>0</v>
      </c>
      <c r="C1190" s="20"/>
      <c r="D1190" s="20"/>
      <c r="E1190" s="24"/>
    </row>
    <row r="1191" spans="1:7" hidden="1">
      <c r="A1191" s="56" t="s">
        <v>10</v>
      </c>
      <c r="B1191" s="20">
        <f t="shared" si="18"/>
        <v>0</v>
      </c>
      <c r="C1191" s="20"/>
      <c r="D1191" s="20"/>
      <c r="E1191" s="24"/>
    </row>
    <row r="1192" spans="1:7" hidden="1">
      <c r="A1192" s="56" t="s">
        <v>918</v>
      </c>
      <c r="B1192" s="20">
        <f t="shared" si="18"/>
        <v>0</v>
      </c>
      <c r="C1192" s="20"/>
      <c r="D1192" s="20"/>
      <c r="E1192" s="24"/>
    </row>
    <row r="1193" spans="1:7" hidden="1">
      <c r="A1193" s="56" t="s">
        <v>919</v>
      </c>
      <c r="B1193" s="20">
        <f t="shared" si="18"/>
        <v>0</v>
      </c>
      <c r="C1193" s="20"/>
      <c r="D1193" s="20"/>
      <c r="E1193" s="24"/>
    </row>
    <row r="1194" spans="1:7" hidden="1">
      <c r="A1194" s="56" t="s">
        <v>920</v>
      </c>
      <c r="B1194" s="20">
        <f t="shared" si="18"/>
        <v>0</v>
      </c>
      <c r="C1194" s="20"/>
      <c r="D1194" s="20"/>
      <c r="E1194" s="24"/>
    </row>
    <row r="1195" spans="1:7" hidden="1">
      <c r="A1195" s="56" t="s">
        <v>921</v>
      </c>
      <c r="B1195" s="20">
        <f t="shared" si="18"/>
        <v>0</v>
      </c>
      <c r="C1195" s="20"/>
      <c r="D1195" s="20"/>
      <c r="E1195" s="24"/>
    </row>
    <row r="1196" spans="1:7" hidden="1">
      <c r="A1196" s="56" t="s">
        <v>922</v>
      </c>
      <c r="B1196" s="20">
        <f t="shared" si="18"/>
        <v>0</v>
      </c>
      <c r="C1196" s="20"/>
      <c r="D1196" s="20"/>
      <c r="E1196" s="24"/>
    </row>
    <row r="1197" spans="1:7" hidden="1">
      <c r="A1197" s="56" t="s">
        <v>17</v>
      </c>
      <c r="B1197" s="20">
        <f t="shared" si="18"/>
        <v>0</v>
      </c>
      <c r="C1197" s="20"/>
      <c r="D1197" s="20"/>
      <c r="E1197" s="24"/>
    </row>
    <row r="1198" spans="1:7">
      <c r="A1198" s="20" t="s">
        <v>923</v>
      </c>
      <c r="B1198" s="20">
        <f t="shared" si="18"/>
        <v>11</v>
      </c>
      <c r="C1198" s="21"/>
      <c r="D1198" s="20"/>
      <c r="E1198" s="22">
        <v>11</v>
      </c>
    </row>
    <row r="1199" spans="1:7" s="16" customFormat="1" hidden="1">
      <c r="A1199" s="57" t="s">
        <v>924</v>
      </c>
      <c r="B1199" s="31">
        <f t="shared" si="18"/>
        <v>0</v>
      </c>
      <c r="C1199" s="31">
        <f>SUM(C1200:C1204)</f>
        <v>0</v>
      </c>
      <c r="D1199" s="31">
        <f>SUM(D1200:D1204)</f>
        <v>0</v>
      </c>
      <c r="E1199" s="31">
        <f>SUM(E1200:E1204)</f>
        <v>0</v>
      </c>
    </row>
    <row r="1200" spans="1:7" hidden="1">
      <c r="A1200" s="56" t="s">
        <v>8</v>
      </c>
      <c r="B1200" s="20">
        <f t="shared" si="18"/>
        <v>0</v>
      </c>
      <c r="C1200" s="20"/>
      <c r="D1200" s="20"/>
      <c r="E1200" s="24"/>
    </row>
    <row r="1201" spans="1:5" hidden="1">
      <c r="A1201" s="56" t="s">
        <v>9</v>
      </c>
      <c r="B1201" s="20">
        <f t="shared" si="18"/>
        <v>0</v>
      </c>
      <c r="C1201" s="20"/>
      <c r="D1201" s="20"/>
      <c r="E1201" s="24"/>
    </row>
    <row r="1202" spans="1:5" hidden="1">
      <c r="A1202" s="56" t="s">
        <v>10</v>
      </c>
      <c r="B1202" s="20">
        <f t="shared" si="18"/>
        <v>0</v>
      </c>
      <c r="C1202" s="20"/>
      <c r="D1202" s="20"/>
      <c r="E1202" s="24"/>
    </row>
    <row r="1203" spans="1:5" hidden="1">
      <c r="A1203" s="56" t="s">
        <v>925</v>
      </c>
      <c r="B1203" s="20">
        <f t="shared" si="18"/>
        <v>0</v>
      </c>
      <c r="C1203" s="20"/>
      <c r="D1203" s="20"/>
      <c r="E1203" s="24"/>
    </row>
    <row r="1204" spans="1:5" hidden="1">
      <c r="A1204" s="56" t="s">
        <v>926</v>
      </c>
      <c r="B1204" s="20">
        <f t="shared" si="18"/>
        <v>0</v>
      </c>
      <c r="C1204" s="20"/>
      <c r="D1204" s="20"/>
      <c r="E1204" s="24"/>
    </row>
    <row r="1205" spans="1:5" s="16" customFormat="1" hidden="1">
      <c r="A1205" s="57" t="s">
        <v>927</v>
      </c>
      <c r="B1205" s="31">
        <f t="shared" si="18"/>
        <v>0</v>
      </c>
      <c r="C1205" s="31">
        <f>SUM(C1206:C1212)</f>
        <v>0</v>
      </c>
      <c r="D1205" s="31">
        <f>SUM(D1206:D1212)</f>
        <v>0</v>
      </c>
      <c r="E1205" s="31">
        <f>SUM(E1206:E1212)</f>
        <v>0</v>
      </c>
    </row>
    <row r="1206" spans="1:5" hidden="1">
      <c r="A1206" s="56" t="s">
        <v>8</v>
      </c>
      <c r="B1206" s="20">
        <f t="shared" si="18"/>
        <v>0</v>
      </c>
      <c r="C1206" s="20"/>
      <c r="D1206" s="20"/>
      <c r="E1206" s="24"/>
    </row>
    <row r="1207" spans="1:5" hidden="1">
      <c r="A1207" s="56" t="s">
        <v>9</v>
      </c>
      <c r="B1207" s="20">
        <f t="shared" si="18"/>
        <v>0</v>
      </c>
      <c r="C1207" s="20"/>
      <c r="D1207" s="20"/>
      <c r="E1207" s="24"/>
    </row>
    <row r="1208" spans="1:5" hidden="1">
      <c r="A1208" s="56" t="s">
        <v>10</v>
      </c>
      <c r="B1208" s="20">
        <f t="shared" si="18"/>
        <v>0</v>
      </c>
      <c r="C1208" s="20"/>
      <c r="D1208" s="20"/>
      <c r="E1208" s="24"/>
    </row>
    <row r="1209" spans="1:5" hidden="1">
      <c r="A1209" s="56" t="s">
        <v>928</v>
      </c>
      <c r="B1209" s="20">
        <f t="shared" si="18"/>
        <v>0</v>
      </c>
      <c r="C1209" s="20"/>
      <c r="D1209" s="20"/>
      <c r="E1209" s="24"/>
    </row>
    <row r="1210" spans="1:5" hidden="1">
      <c r="A1210" s="56" t="s">
        <v>929</v>
      </c>
      <c r="B1210" s="20">
        <f t="shared" si="18"/>
        <v>0</v>
      </c>
      <c r="C1210" s="20"/>
      <c r="D1210" s="20"/>
      <c r="E1210" s="24"/>
    </row>
    <row r="1211" spans="1:5" hidden="1">
      <c r="A1211" s="56" t="s">
        <v>17</v>
      </c>
      <c r="B1211" s="20">
        <f t="shared" si="18"/>
        <v>0</v>
      </c>
      <c r="C1211" s="20"/>
      <c r="D1211" s="20"/>
      <c r="E1211" s="24"/>
    </row>
    <row r="1212" spans="1:5" hidden="1">
      <c r="A1212" s="56" t="s">
        <v>930</v>
      </c>
      <c r="B1212" s="20">
        <f t="shared" si="18"/>
        <v>0</v>
      </c>
      <c r="C1212" s="20"/>
      <c r="D1212" s="20"/>
      <c r="E1212" s="24"/>
    </row>
    <row r="1213" spans="1:5" s="16" customFormat="1">
      <c r="A1213" s="13" t="s">
        <v>931</v>
      </c>
      <c r="B1213" s="13">
        <f t="shared" si="18"/>
        <v>212</v>
      </c>
      <c r="C1213" s="18">
        <f>SUM(C1214:C1225)</f>
        <v>212</v>
      </c>
      <c r="D1213" s="13">
        <f>SUM(D1214:D1225)</f>
        <v>0</v>
      </c>
      <c r="E1213" s="15">
        <f>SUM(E1214:E1225)</f>
        <v>0</v>
      </c>
    </row>
    <row r="1214" spans="1:5">
      <c r="A1214" s="20" t="s">
        <v>8</v>
      </c>
      <c r="B1214" s="20">
        <f t="shared" si="18"/>
        <v>212</v>
      </c>
      <c r="C1214" s="21">
        <v>212</v>
      </c>
      <c r="D1214" s="20"/>
      <c r="E1214" s="22"/>
    </row>
    <row r="1215" spans="1:5" hidden="1">
      <c r="A1215" s="56" t="s">
        <v>9</v>
      </c>
      <c r="B1215" s="20">
        <f t="shared" si="18"/>
        <v>0</v>
      </c>
      <c r="C1215" s="20"/>
      <c r="D1215" s="20"/>
      <c r="E1215" s="24"/>
    </row>
    <row r="1216" spans="1:5" hidden="1">
      <c r="A1216" s="56" t="s">
        <v>10</v>
      </c>
      <c r="B1216" s="20">
        <f t="shared" si="18"/>
        <v>0</v>
      </c>
      <c r="C1216" s="20"/>
      <c r="D1216" s="20"/>
      <c r="E1216" s="24"/>
    </row>
    <row r="1217" spans="1:7" hidden="1">
      <c r="A1217" s="56" t="s">
        <v>932</v>
      </c>
      <c r="B1217" s="20">
        <f t="shared" si="18"/>
        <v>0</v>
      </c>
      <c r="C1217" s="20"/>
      <c r="D1217" s="20"/>
      <c r="E1217" s="24"/>
    </row>
    <row r="1218" spans="1:7" hidden="1">
      <c r="A1218" s="56" t="s">
        <v>933</v>
      </c>
      <c r="B1218" s="20">
        <f t="shared" si="18"/>
        <v>0</v>
      </c>
      <c r="C1218" s="20"/>
      <c r="D1218" s="20"/>
      <c r="E1218" s="24"/>
    </row>
    <row r="1219" spans="1:7" hidden="1">
      <c r="A1219" s="56" t="s">
        <v>934</v>
      </c>
      <c r="B1219" s="20">
        <f t="shared" si="18"/>
        <v>0</v>
      </c>
      <c r="C1219" s="20"/>
      <c r="D1219" s="20"/>
      <c r="E1219" s="24"/>
    </row>
    <row r="1220" spans="1:7" hidden="1">
      <c r="A1220" s="56" t="s">
        <v>935</v>
      </c>
      <c r="B1220" s="20">
        <f t="shared" si="18"/>
        <v>0</v>
      </c>
      <c r="C1220" s="20"/>
      <c r="D1220" s="20"/>
      <c r="E1220" s="24"/>
    </row>
    <row r="1221" spans="1:7" hidden="1">
      <c r="A1221" s="56" t="s">
        <v>936</v>
      </c>
      <c r="B1221" s="20">
        <f t="shared" si="18"/>
        <v>0</v>
      </c>
      <c r="C1221" s="20"/>
      <c r="D1221" s="20"/>
      <c r="E1221" s="24"/>
    </row>
    <row r="1222" spans="1:7" hidden="1">
      <c r="A1222" s="56" t="s">
        <v>937</v>
      </c>
      <c r="B1222" s="20">
        <f t="shared" si="18"/>
        <v>0</v>
      </c>
      <c r="C1222" s="20"/>
      <c r="D1222" s="20"/>
      <c r="E1222" s="24"/>
    </row>
    <row r="1223" spans="1:7" hidden="1">
      <c r="A1223" s="56" t="s">
        <v>938</v>
      </c>
      <c r="B1223" s="20">
        <f t="shared" si="18"/>
        <v>0</v>
      </c>
      <c r="C1223" s="20"/>
      <c r="D1223" s="20"/>
      <c r="E1223" s="24"/>
    </row>
    <row r="1224" spans="1:7" hidden="1">
      <c r="A1224" s="56" t="s">
        <v>939</v>
      </c>
      <c r="B1224" s="20">
        <f t="shared" ref="B1224:B1248" si="19">SUM(C1224:E1224)</f>
        <v>0</v>
      </c>
      <c r="C1224" s="20"/>
      <c r="D1224" s="20"/>
      <c r="E1224" s="24"/>
      <c r="G1224" s="60">
        <v>148130</v>
      </c>
    </row>
    <row r="1225" spans="1:7" hidden="1">
      <c r="A1225" s="56" t="s">
        <v>940</v>
      </c>
      <c r="B1225" s="20">
        <f t="shared" si="19"/>
        <v>0</v>
      </c>
      <c r="C1225" s="20"/>
      <c r="D1225" s="20"/>
      <c r="E1225" s="24"/>
    </row>
    <row r="1226" spans="1:7" s="16" customFormat="1">
      <c r="A1226" s="13" t="s">
        <v>941</v>
      </c>
      <c r="B1226" s="13">
        <f t="shared" si="19"/>
        <v>10</v>
      </c>
      <c r="C1226" s="18">
        <f>SUM(C1227:C1229)</f>
        <v>0</v>
      </c>
      <c r="D1226" s="13">
        <f>SUM(D1227:D1229)</f>
        <v>0</v>
      </c>
      <c r="E1226" s="15">
        <f>SUM(E1227:E1229)</f>
        <v>10</v>
      </c>
    </row>
    <row r="1227" spans="1:7">
      <c r="A1227" s="20" t="s">
        <v>942</v>
      </c>
      <c r="B1227" s="20">
        <f t="shared" si="19"/>
        <v>10</v>
      </c>
      <c r="C1227" s="21"/>
      <c r="D1227" s="20"/>
      <c r="E1227" s="22">
        <v>10</v>
      </c>
      <c r="G1227" s="60"/>
    </row>
    <row r="1228" spans="1:7" hidden="1">
      <c r="A1228" s="56" t="s">
        <v>943</v>
      </c>
      <c r="B1228" s="20">
        <f t="shared" si="19"/>
        <v>0</v>
      </c>
      <c r="C1228" s="20"/>
      <c r="D1228" s="20"/>
      <c r="E1228" s="24"/>
    </row>
    <row r="1229" spans="1:7" hidden="1">
      <c r="A1229" s="56" t="s">
        <v>944</v>
      </c>
      <c r="B1229" s="20">
        <f t="shared" si="19"/>
        <v>0</v>
      </c>
      <c r="C1229" s="20"/>
      <c r="D1229" s="20"/>
      <c r="E1229" s="24"/>
    </row>
    <row r="1230" spans="1:7" s="16" customFormat="1" hidden="1">
      <c r="A1230" s="57" t="s">
        <v>945</v>
      </c>
      <c r="B1230" s="31">
        <f t="shared" si="19"/>
        <v>0</v>
      </c>
      <c r="C1230" s="31">
        <f>SUM(C1231:C1233)</f>
        <v>0</v>
      </c>
      <c r="D1230" s="31">
        <f>SUM(D1231:D1233)</f>
        <v>0</v>
      </c>
      <c r="E1230" s="31">
        <f>SUM(E1231:E1233)</f>
        <v>0</v>
      </c>
    </row>
    <row r="1231" spans="1:7" hidden="1">
      <c r="A1231" s="56" t="s">
        <v>946</v>
      </c>
      <c r="B1231" s="20">
        <f t="shared" si="19"/>
        <v>0</v>
      </c>
      <c r="C1231" s="20"/>
      <c r="D1231" s="20"/>
      <c r="E1231" s="24"/>
    </row>
    <row r="1232" spans="1:7" hidden="1">
      <c r="A1232" s="56" t="s">
        <v>947</v>
      </c>
      <c r="B1232" s="20">
        <f t="shared" si="19"/>
        <v>0</v>
      </c>
      <c r="C1232" s="20"/>
      <c r="D1232" s="20"/>
      <c r="E1232" s="24"/>
    </row>
    <row r="1233" spans="1:5" hidden="1">
      <c r="A1233" s="56" t="s">
        <v>948</v>
      </c>
      <c r="B1233" s="20">
        <f t="shared" si="19"/>
        <v>0</v>
      </c>
      <c r="C1233" s="20"/>
      <c r="D1233" s="20"/>
      <c r="E1233" s="24"/>
    </row>
    <row r="1234" spans="1:5" s="16" customFormat="1" hidden="1">
      <c r="A1234" s="57" t="s">
        <v>949</v>
      </c>
      <c r="B1234" s="31">
        <f t="shared" si="19"/>
        <v>0</v>
      </c>
      <c r="C1234" s="31"/>
      <c r="D1234" s="31"/>
      <c r="E1234" s="58"/>
    </row>
    <row r="1235" spans="1:5" s="16" customFormat="1">
      <c r="A1235" s="13" t="s">
        <v>950</v>
      </c>
      <c r="B1235" s="13">
        <f t="shared" si="19"/>
        <v>1500</v>
      </c>
      <c r="C1235" s="18">
        <v>1500</v>
      </c>
      <c r="D1235" s="13"/>
      <c r="E1235" s="15"/>
    </row>
    <row r="1236" spans="1:5" s="16" customFormat="1">
      <c r="A1236" s="13" t="s">
        <v>951</v>
      </c>
      <c r="B1236" s="13">
        <f t="shared" si="19"/>
        <v>8770</v>
      </c>
      <c r="C1236" s="18">
        <f>SUM(C1237:C1238)</f>
        <v>8500</v>
      </c>
      <c r="D1236" s="13">
        <f>SUM(D1237:D1238)</f>
        <v>0</v>
      </c>
      <c r="E1236" s="15">
        <f>SUM(E1237:E1238)</f>
        <v>270</v>
      </c>
    </row>
    <row r="1237" spans="1:5">
      <c r="A1237" s="20" t="s">
        <v>952</v>
      </c>
      <c r="B1237" s="20">
        <f t="shared" si="19"/>
        <v>8500</v>
      </c>
      <c r="C1237" s="21">
        <v>8500</v>
      </c>
      <c r="D1237" s="20"/>
      <c r="E1237" s="22"/>
    </row>
    <row r="1238" spans="1:5">
      <c r="A1238" s="20" t="s">
        <v>818</v>
      </c>
      <c r="B1238" s="20">
        <f t="shared" si="19"/>
        <v>270</v>
      </c>
      <c r="C1238" s="21"/>
      <c r="D1238" s="20"/>
      <c r="E1238" s="22">
        <v>270</v>
      </c>
    </row>
    <row r="1239" spans="1:5" s="16" customFormat="1">
      <c r="A1239" s="13" t="s">
        <v>953</v>
      </c>
      <c r="B1239" s="13">
        <f t="shared" si="19"/>
        <v>6651</v>
      </c>
      <c r="C1239" s="18">
        <f>+C1240</f>
        <v>6651</v>
      </c>
      <c r="D1239" s="13">
        <f>+D1240</f>
        <v>0</v>
      </c>
      <c r="E1239" s="15">
        <f>+E1240</f>
        <v>0</v>
      </c>
    </row>
    <row r="1240" spans="1:5">
      <c r="A1240" s="20" t="s">
        <v>954</v>
      </c>
      <c r="B1240" s="20">
        <f t="shared" si="19"/>
        <v>6651</v>
      </c>
      <c r="C1240" s="21">
        <f>SUM(C1241:C1244)</f>
        <v>6651</v>
      </c>
      <c r="D1240" s="20">
        <f>SUM(D1241:D1244)</f>
        <v>0</v>
      </c>
      <c r="E1240" s="22">
        <f>SUM(E1241:E1244)</f>
        <v>0</v>
      </c>
    </row>
    <row r="1241" spans="1:5">
      <c r="A1241" s="20" t="s">
        <v>955</v>
      </c>
      <c r="B1241" s="20">
        <f t="shared" si="19"/>
        <v>6651</v>
      </c>
      <c r="C1241" s="21">
        <v>6651</v>
      </c>
      <c r="D1241" s="20"/>
      <c r="E1241" s="22"/>
    </row>
    <row r="1242" spans="1:5" hidden="1">
      <c r="A1242" s="56" t="s">
        <v>956</v>
      </c>
      <c r="B1242" s="20">
        <f t="shared" si="19"/>
        <v>0</v>
      </c>
      <c r="C1242" s="20"/>
      <c r="D1242" s="20"/>
      <c r="E1242" s="24"/>
    </row>
    <row r="1243" spans="1:5" hidden="1">
      <c r="A1243" s="56" t="s">
        <v>957</v>
      </c>
      <c r="B1243" s="20">
        <f t="shared" si="19"/>
        <v>0</v>
      </c>
      <c r="C1243" s="20"/>
      <c r="D1243" s="20"/>
      <c r="E1243" s="24"/>
    </row>
    <row r="1244" spans="1:5" hidden="1">
      <c r="A1244" s="56" t="s">
        <v>958</v>
      </c>
      <c r="B1244" s="20">
        <f t="shared" si="19"/>
        <v>0</v>
      </c>
      <c r="C1244" s="20"/>
      <c r="D1244" s="20"/>
      <c r="E1244" s="24"/>
    </row>
    <row r="1245" spans="1:5" s="16" customFormat="1">
      <c r="A1245" s="13" t="s">
        <v>959</v>
      </c>
      <c r="B1245" s="13">
        <f t="shared" si="19"/>
        <v>28</v>
      </c>
      <c r="C1245" s="18">
        <f>C1246</f>
        <v>28</v>
      </c>
      <c r="D1245" s="13">
        <f>D1246</f>
        <v>0</v>
      </c>
      <c r="E1245" s="15">
        <f>E1246</f>
        <v>0</v>
      </c>
    </row>
    <row r="1246" spans="1:5">
      <c r="A1246" s="20" t="s">
        <v>960</v>
      </c>
      <c r="B1246" s="20">
        <f t="shared" si="19"/>
        <v>28</v>
      </c>
      <c r="C1246" s="21">
        <v>28</v>
      </c>
      <c r="D1246" s="20"/>
      <c r="E1246" s="22"/>
    </row>
    <row r="1247" spans="1:5" hidden="1">
      <c r="A1247" s="26"/>
      <c r="B1247" s="20">
        <f t="shared" si="19"/>
        <v>0</v>
      </c>
      <c r="C1247" s="20"/>
      <c r="D1247" s="20"/>
      <c r="E1247" s="24"/>
    </row>
    <row r="1248" spans="1:5" hidden="1">
      <c r="A1248" s="26"/>
      <c r="B1248" s="20">
        <f t="shared" si="19"/>
        <v>0</v>
      </c>
      <c r="C1248" s="20"/>
      <c r="D1248" s="20"/>
      <c r="E1248" s="24"/>
    </row>
    <row r="1249" spans="1:5" s="16" customFormat="1">
      <c r="A1249" s="61" t="s">
        <v>961</v>
      </c>
      <c r="B1249" s="13">
        <f>B5+B234+B238+B248+B338+B389+B445+B502+B628+B699+B771+B790+B897+B955+B1019+B1039+B1069+B1079+B1123+B1143+B1187+B1235+B1236+B1239+B1245</f>
        <v>163420</v>
      </c>
      <c r="C1249" s="18">
        <f>C5+C234+C238+C248+C338+C389+C445+C502+C628+C699+C771+C790+C897+C955+C1019+C1039+C1069+C1079+C1123+C1143+C1187+C1235+C1236+C1239+C1245</f>
        <v>150250</v>
      </c>
      <c r="D1249" s="13">
        <f>D5+D234+D238+D248+D338+D389+D445+D502+D628+D699+D771+D790+D897+D955+D1019+D1039+D1069+D1079+D1123+D1143+D1187+D1235+D1236+D1239+D1245</f>
        <v>0</v>
      </c>
      <c r="E1249" s="15">
        <f>E5+E234+E238+E248+E338+E389+E445+E502+E628+E699+E771+E790+E897+E955+E1019+E1039+E1069+E1079+E1123+E1143+E1187+E1235+E1236+E1239+E1245</f>
        <v>13170</v>
      </c>
    </row>
  </sheetData>
  <autoFilter ref="A4:E1249">
    <filterColumn colId="1">
      <filters>
        <filter val="10"/>
        <filter val="1006"/>
        <filter val="1016"/>
        <filter val="1035"/>
        <filter val="10763"/>
        <filter val="108"/>
        <filter val="109"/>
        <filter val="11"/>
        <filter val="1109"/>
        <filter val="115"/>
        <filter val="1154"/>
        <filter val="119"/>
        <filter val="1195"/>
        <filter val="12"/>
        <filter val="1200"/>
        <filter val="122"/>
        <filter val="1222"/>
        <filter val="1231"/>
        <filter val="1235"/>
        <filter val="124"/>
        <filter val="1270"/>
        <filter val="12709"/>
        <filter val="130"/>
        <filter val="13199"/>
        <filter val="134"/>
        <filter val="13407"/>
        <filter val="1354"/>
        <filter val="1357"/>
        <filter val="1363"/>
        <filter val="1371"/>
        <filter val="1380"/>
        <filter val="1384"/>
        <filter val="14"/>
        <filter val="145"/>
        <filter val="146"/>
        <filter val="149"/>
        <filter val="1490"/>
        <filter val="1500"/>
        <filter val="1519"/>
        <filter val="1557"/>
        <filter val="16067"/>
        <filter val="161"/>
        <filter val="161300"/>
        <filter val="168"/>
        <filter val="16952"/>
        <filter val="1706"/>
        <filter val="173"/>
        <filter val="1748"/>
        <filter val="1778"/>
        <filter val="1780"/>
        <filter val="180"/>
        <filter val="1805"/>
        <filter val="183"/>
        <filter val="1854"/>
        <filter val="1887"/>
        <filter val="1916"/>
        <filter val="1948"/>
        <filter val="197"/>
        <filter val="1981"/>
        <filter val="200"/>
        <filter val="2070"/>
        <filter val="2076"/>
        <filter val="209"/>
        <filter val="21"/>
        <filter val="210"/>
        <filter val="211"/>
        <filter val="2113"/>
        <filter val="212"/>
        <filter val="2159"/>
        <filter val="22"/>
        <filter val="225"/>
        <filter val="2305"/>
        <filter val="231"/>
        <filter val="23206"/>
        <filter val="23384"/>
        <filter val="2372"/>
        <filter val="238"/>
        <filter val="2394"/>
        <filter val="247"/>
        <filter val="2471"/>
        <filter val="25"/>
        <filter val="250"/>
        <filter val="2500"/>
        <filter val="256"/>
        <filter val="2581"/>
        <filter val="259"/>
        <filter val="26"/>
        <filter val="270"/>
        <filter val="2733"/>
        <filter val="275"/>
        <filter val="28"/>
        <filter val="280"/>
        <filter val="2833"/>
        <filter val="29"/>
        <filter val="290"/>
        <filter val="292"/>
        <filter val="296"/>
        <filter val="30"/>
        <filter val="3000"/>
        <filter val="3047"/>
        <filter val="317"/>
        <filter val="32"/>
        <filter val="33"/>
        <filter val="334"/>
        <filter val="346"/>
        <filter val="356"/>
        <filter val="357"/>
        <filter val="370"/>
        <filter val="38"/>
        <filter val="3840"/>
        <filter val="392"/>
        <filter val="393"/>
        <filter val="3940"/>
        <filter val="3948"/>
        <filter val="4"/>
        <filter val="406"/>
        <filter val="4094"/>
        <filter val="416"/>
        <filter val="424"/>
        <filter val="425"/>
        <filter val="4282"/>
        <filter val="435"/>
        <filter val="450"/>
        <filter val="453"/>
        <filter val="46"/>
        <filter val="463"/>
        <filter val="464"/>
        <filter val="465"/>
        <filter val="4778"/>
        <filter val="49"/>
        <filter val="5"/>
        <filter val="500"/>
        <filter val="504"/>
        <filter val="509"/>
        <filter val="511"/>
        <filter val="516"/>
        <filter val="519"/>
        <filter val="521"/>
        <filter val="535"/>
        <filter val="537"/>
        <filter val="5431"/>
        <filter val="544"/>
        <filter val="5448"/>
        <filter val="55"/>
        <filter val="550"/>
        <filter val="555"/>
        <filter val="562"/>
        <filter val="5653"/>
        <filter val="567"/>
        <filter val="579"/>
        <filter val="585"/>
        <filter val="586"/>
        <filter val="596"/>
        <filter val="600"/>
        <filter val="6009"/>
        <filter val="603"/>
        <filter val="650"/>
        <filter val="6508"/>
        <filter val="655"/>
        <filter val="6651"/>
        <filter val="6897"/>
        <filter val="7012"/>
        <filter val="703"/>
        <filter val="725"/>
        <filter val="731"/>
        <filter val="736"/>
        <filter val="738"/>
        <filter val="740"/>
        <filter val="7434"/>
        <filter val="7500"/>
        <filter val="762"/>
        <filter val="768"/>
        <filter val="77"/>
        <filter val="775"/>
        <filter val="778"/>
        <filter val="779"/>
        <filter val="782"/>
        <filter val="7934"/>
        <filter val="797"/>
        <filter val="8"/>
        <filter val="80"/>
        <filter val="8013"/>
        <filter val="802"/>
        <filter val="805"/>
        <filter val="813"/>
        <filter val="842"/>
        <filter val="845"/>
        <filter val="8500"/>
        <filter val="859"/>
        <filter val="865"/>
        <filter val="874"/>
        <filter val="8770"/>
        <filter val="882"/>
        <filter val="9129"/>
        <filter val="9241"/>
        <filter val="927"/>
        <filter val="928"/>
        <filter val="93"/>
        <filter val="937"/>
        <filter val="938"/>
        <filter val="945"/>
        <filter val="964"/>
        <filter val="9888"/>
      </filters>
    </filterColumn>
  </autoFilter>
  <mergeCells count="1">
    <mergeCell ref="A2:E2"/>
  </mergeCells>
  <phoneticPr fontId="3" type="noConversion"/>
  <printOptions horizontalCentered="1"/>
  <pageMargins left="0.70866141732283472" right="0.51181102362204722" top="0.94488188976377963" bottom="0.74803149606299213" header="0.31496062992125984" footer="0.31496062992125984"/>
  <pageSetup paperSize="9" scale="90" firstPageNumber="28" orientation="portrait" useFirstPageNumber="1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本级支出明细</vt:lpstr>
      <vt:lpstr>本级支出明细!Print_Area</vt:lpstr>
      <vt:lpstr>本级支出明细!Print_Titles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2023-05-05T09:46:55Z</dcterms:created>
  <dcterms:modified xsi:type="dcterms:W3CDTF">2023-05-05T09:47:15Z</dcterms:modified>
</cp:coreProperties>
</file>