
<file path=[Content_Types].xml><?xml version="1.0" encoding="utf-8"?>
<Types xmlns="http://schemas.openxmlformats.org/package/2006/content-types"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75" windowHeight="12270"/>
  </bookViews>
  <sheets>
    <sheet name="政府性基金预算支出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13P">#REF!</definedName>
    <definedName name="_4P">#REF!</definedName>
    <definedName name="_Fill" hidden="1">#REF!</definedName>
    <definedName name="_Order1" hidden="1">255</definedName>
    <definedName name="_Order2" hidden="1">255</definedName>
    <definedName name="A1_">#REF!</definedName>
    <definedName name="A2_">#REF!</definedName>
    <definedName name="aa">"b2:f14"</definedName>
    <definedName name="_xlnm.Database" hidden="1">#REF!</definedName>
    <definedName name="datedba">#REF!</definedName>
    <definedName name="GR">[5]人员经费表!#REF!</definedName>
    <definedName name="MCH">#REF!</definedName>
    <definedName name="_xlnm.Print_Area" localSheetId="0">政府性基金预算支出!$A$1:$D$25</definedName>
    <definedName name="_xlnm.Print_Area">#REF!</definedName>
    <definedName name="_xlnm.Print_Titles">#N/A</definedName>
    <definedName name="RS">#REF!</definedName>
    <definedName name="TILE13">#REF!</definedName>
    <definedName name="TILE4">#REF!</definedName>
    <definedName name="表1">[6]月报!$A$5:$C$147</definedName>
    <definedName name="地区名称">#REF!</definedName>
    <definedName name="工资">[7]月报!$A$5:$C$147</definedName>
    <definedName name="两税比重22">#REF!</definedName>
    <definedName name="年终结算">[5]人员经费表!#REF!</definedName>
    <definedName name="月报">[8]月报!$A$5:$C$147</definedName>
    <definedName name="月报1">[8]月报!$A$5:$C$147</definedName>
    <definedName name="专项">#REF!</definedName>
  </definedNames>
  <calcPr calcId="124519"/>
</workbook>
</file>

<file path=xl/calcChain.xml><?xml version="1.0" encoding="utf-8"?>
<calcChain xmlns="http://schemas.openxmlformats.org/spreadsheetml/2006/main">
  <c r="D25" i="1"/>
  <c r="D24"/>
  <c r="G23"/>
  <c r="D23"/>
  <c r="C23"/>
  <c r="F22"/>
  <c r="D22"/>
  <c r="F21"/>
  <c r="C21"/>
  <c r="C20" s="1"/>
  <c r="B21"/>
  <c r="D21" s="1"/>
  <c r="B20"/>
  <c r="D20" s="1"/>
  <c r="D19"/>
  <c r="C19"/>
  <c r="C18"/>
  <c r="B18"/>
  <c r="D18" s="1"/>
  <c r="C17"/>
  <c r="B17"/>
  <c r="B16" s="1"/>
  <c r="D16" s="1"/>
  <c r="C16"/>
  <c r="C15"/>
  <c r="C7" s="1"/>
  <c r="C6" s="1"/>
  <c r="D14"/>
  <c r="D13"/>
  <c r="D12"/>
  <c r="I11"/>
  <c r="D11"/>
  <c r="D10"/>
  <c r="D9"/>
  <c r="D8"/>
  <c r="B7"/>
  <c r="B6" s="1"/>
  <c r="C5" l="1"/>
  <c r="L8"/>
  <c r="B5"/>
  <c r="D5" s="1"/>
  <c r="D6"/>
  <c r="D7"/>
  <c r="D17"/>
</calcChain>
</file>

<file path=xl/sharedStrings.xml><?xml version="1.0" encoding="utf-8"?>
<sst xmlns="http://schemas.openxmlformats.org/spreadsheetml/2006/main" count="30" uniqueCount="29">
  <si>
    <r>
      <t>202</t>
    </r>
    <r>
      <rPr>
        <b/>
        <sz val="20"/>
        <rFont val="方正小标宋简体"/>
        <family val="3"/>
        <charset val="134"/>
      </rPr>
      <t>3</t>
    </r>
    <r>
      <rPr>
        <b/>
        <sz val="20"/>
        <rFont val="方正小标宋简体"/>
        <family val="3"/>
        <charset val="134"/>
      </rPr>
      <t>年市级政府性基金预算支出情况表</t>
    </r>
  </si>
  <si>
    <t>单位：万元</t>
  </si>
  <si>
    <t>项目及名称</t>
  </si>
  <si>
    <r>
      <t>202</t>
    </r>
    <r>
      <rPr>
        <sz val="11"/>
        <color theme="1"/>
        <rFont val="宋体"/>
        <family val="2"/>
        <charset val="134"/>
        <scheme val="minor"/>
      </rPr>
      <t>2</t>
    </r>
    <r>
      <rPr>
        <sz val="11"/>
        <color theme="1"/>
        <rFont val="宋体"/>
        <family val="2"/>
        <charset val="134"/>
        <scheme val="minor"/>
      </rPr>
      <t>年预计完成数</t>
    </r>
  </si>
  <si>
    <r>
      <t>202</t>
    </r>
    <r>
      <rPr>
        <sz val="11"/>
        <color theme="1"/>
        <rFont val="宋体"/>
        <family val="2"/>
        <charset val="134"/>
        <scheme val="minor"/>
      </rPr>
      <t>3</t>
    </r>
    <r>
      <rPr>
        <sz val="11"/>
        <color theme="1"/>
        <rFont val="宋体"/>
        <family val="2"/>
        <charset val="134"/>
        <scheme val="minor"/>
      </rPr>
      <t>年建议数</t>
    </r>
  </si>
  <si>
    <t>增长%</t>
  </si>
  <si>
    <t>政府性基金支出小计</t>
  </si>
  <si>
    <t xml:space="preserve">  城乡社区支出</t>
  </si>
  <si>
    <t xml:space="preserve">    国有土地使用权出让收入及对应专项债
    务收入安排的支出</t>
  </si>
  <si>
    <t xml:space="preserve">      征地和拆迁补偿支出</t>
  </si>
  <si>
    <t xml:space="preserve">      城市建设支出</t>
  </si>
  <si>
    <t xml:space="preserve">      土地出让业务支出</t>
  </si>
  <si>
    <t xml:space="preserve">      棚户区改造支出</t>
  </si>
  <si>
    <t>城投团结巷贷款还本付息</t>
  </si>
  <si>
    <t xml:space="preserve">      公共租赁住房支出</t>
  </si>
  <si>
    <t xml:space="preserve">    国有土地收益基金安排的支出</t>
  </si>
  <si>
    <r>
      <t xml:space="preserve"> </t>
    </r>
    <r>
      <rPr>
        <sz val="11"/>
        <color theme="1"/>
        <rFont val="宋体"/>
        <family val="2"/>
        <charset val="134"/>
        <scheme val="minor"/>
      </rPr>
      <t xml:space="preserve">     土地出让收入用于农业农村支出</t>
    </r>
  </si>
  <si>
    <t xml:space="preserve">  交通运输支出</t>
  </si>
  <si>
    <t xml:space="preserve">     车辆通行费安排的支出</t>
  </si>
  <si>
    <t xml:space="preserve">  其他支出</t>
  </si>
  <si>
    <t xml:space="preserve">    彩票发行销售机构业务费安排的支出</t>
  </si>
  <si>
    <t xml:space="preserve">  债务付息支出</t>
  </si>
  <si>
    <t xml:space="preserve">    地方政府专项债务付息支出</t>
  </si>
  <si>
    <t xml:space="preserve">      国有土地使用权出让金债务付息</t>
  </si>
  <si>
    <t xml:space="preserve">      政府收费公路专项债券付息支出</t>
  </si>
  <si>
    <t>交投付息-5000</t>
  </si>
  <si>
    <r>
      <t xml:space="preserve"> </t>
    </r>
    <r>
      <rPr>
        <sz val="11"/>
        <color theme="1"/>
        <rFont val="宋体"/>
        <family val="2"/>
        <charset val="134"/>
        <scheme val="minor"/>
      </rPr>
      <t xml:space="preserve">     地方自行试点专项债券付息支出</t>
    </r>
  </si>
  <si>
    <t>其他付息</t>
  </si>
  <si>
    <t xml:space="preserve">  债务发行费用支出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</si>
</sst>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_(&quot;$&quot;* #,##0_);_(&quot;$&quot;* \(#,##0\);_(&quot;$&quot;* &quot;-&quot;_);_(@_)"/>
    <numFmt numFmtId="178" formatCode="_(&quot;$&quot;* #,##0.00_);_(&quot;$&quot;* \(#,##0.00\);_(&quot;$&quot;* &quot;-&quot;??_);_(@_)"/>
    <numFmt numFmtId="179" formatCode="_(* #,##0_);_(* \(#,##0\);_(* &quot;-&quot;_);_(@_)"/>
  </numFmts>
  <fonts count="42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b/>
      <sz val="20"/>
      <name val="方正小标宋简体"/>
      <family val="3"/>
      <charset val="134"/>
    </font>
    <font>
      <sz val="9"/>
      <name val="宋体"/>
      <family val="2"/>
      <charset val="134"/>
      <scheme val="minor"/>
    </font>
    <font>
      <b/>
      <sz val="12"/>
      <name val="宋体"/>
      <family val="3"/>
      <charset val="134"/>
    </font>
    <font>
      <sz val="12"/>
      <name val="Courier"/>
      <family val="2"/>
    </font>
    <font>
      <sz val="12"/>
      <name val="??ì?"/>
      <family val="2"/>
    </font>
    <font>
      <sz val="10"/>
      <name val="MS Sans Serif"/>
      <family val="2"/>
    </font>
    <font>
      <sz val="10"/>
      <name val="Arial"/>
      <family val="2"/>
    </font>
    <font>
      <sz val="11"/>
      <color indexed="8"/>
      <name val="宋体"/>
      <family val="3"/>
      <charset val="134"/>
    </font>
    <font>
      <u/>
      <sz val="12"/>
      <color indexed="12"/>
      <name val="Times New Roman"/>
      <family val="1"/>
    </font>
    <font>
      <sz val="11"/>
      <color indexed="9"/>
      <name val="宋体"/>
      <family val="3"/>
      <charset val="134"/>
    </font>
    <font>
      <sz val="12"/>
      <color indexed="9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2"/>
      <name val="Times New Roman"/>
      <family val="1"/>
    </font>
    <font>
      <sz val="7"/>
      <name val="Small Fonts"/>
      <family val="2"/>
    </font>
    <font>
      <u/>
      <sz val="12"/>
      <color indexed="36"/>
      <name val="Times New Roman"/>
      <family val="1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8"/>
      <color indexed="62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color indexed="16"/>
      <name val="宋体"/>
      <family val="3"/>
      <charset val="134"/>
    </font>
    <font>
      <sz val="11"/>
      <color indexed="16"/>
      <name val="宋体"/>
      <family val="3"/>
      <charset val="134"/>
    </font>
    <font>
      <sz val="9"/>
      <name val="宋体"/>
      <family val="3"/>
      <charset val="134"/>
    </font>
    <font>
      <sz val="16"/>
      <name val="宋体"/>
      <family val="3"/>
      <charset val="134"/>
    </font>
    <font>
      <sz val="12"/>
      <name val="Times New Roman"/>
      <family val="1"/>
    </font>
    <font>
      <u/>
      <sz val="12"/>
      <color indexed="12"/>
      <name val="宋体"/>
      <family val="3"/>
      <charset val="134"/>
    </font>
    <font>
      <sz val="11"/>
      <color indexed="17"/>
      <name val="宋体"/>
      <family val="3"/>
      <charset val="134"/>
    </font>
    <font>
      <sz val="12"/>
      <color indexed="17"/>
      <name val="宋体"/>
      <family val="3"/>
      <charset val="134"/>
    </font>
    <font>
      <u/>
      <sz val="12"/>
      <color indexed="36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</fonts>
  <fills count="4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53"/>
        <bgColor indexed="53"/>
      </patternFill>
    </fill>
    <fill>
      <patternFill patternType="solid">
        <fgColor indexed="42"/>
        <bgColor indexed="42"/>
      </patternFill>
    </fill>
    <fill>
      <patternFill patternType="solid">
        <fgColor indexed="51"/>
        <bgColor indexed="51"/>
      </patternFill>
    </fill>
    <fill>
      <patternFill patternType="solid">
        <fgColor indexed="54"/>
        <bgColor indexed="64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29"/>
        <bgColor indexed="29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45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88">
    <xf numFmtId="0" fontId="0" fillId="0" borderId="0">
      <alignment vertical="center"/>
    </xf>
    <xf numFmtId="0" fontId="1" fillId="0" borderId="0"/>
    <xf numFmtId="0" fontId="5" fillId="0" borderId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" fontId="7" fillId="0" borderId="0" applyFont="0" applyFill="0" applyBorder="0" applyAlignment="0" applyProtection="0"/>
    <xf numFmtId="0" fontId="8" fillId="0" borderId="0"/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5" borderId="0" applyNumberFormat="0" applyBorder="0" applyAlignment="0" applyProtection="0"/>
    <xf numFmtId="0" fontId="13" fillId="23" borderId="0" applyNumberFormat="0" applyBorder="0" applyAlignment="0" applyProtection="0"/>
    <xf numFmtId="0" fontId="13" fillId="27" borderId="0" applyNumberFormat="0" applyBorder="0" applyAlignment="0" applyProtection="0"/>
    <xf numFmtId="0" fontId="12" fillId="24" borderId="0" applyNumberFormat="0" applyBorder="0" applyAlignment="0" applyProtection="0"/>
    <xf numFmtId="0" fontId="12" fillId="28" borderId="0" applyNumberFormat="0" applyBorder="0" applyAlignment="0" applyProtection="0"/>
    <xf numFmtId="0" fontId="12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3" fillId="31" borderId="0" applyNumberFormat="0" applyBorder="0" applyAlignment="0" applyProtection="0"/>
    <xf numFmtId="0" fontId="13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6" borderId="0" applyNumberFormat="0" applyBorder="0" applyAlignment="0" applyProtection="0"/>
    <xf numFmtId="0" fontId="12" fillId="32" borderId="0" applyNumberFormat="0" applyBorder="0" applyAlignment="0" applyProtection="0"/>
    <xf numFmtId="0" fontId="13" fillId="23" borderId="0" applyNumberFormat="0" applyBorder="0" applyAlignment="0" applyProtection="0"/>
    <xf numFmtId="0" fontId="13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4" fillId="0" borderId="0" applyNumberForma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37" fontId="15" fillId="0" borderId="0"/>
    <xf numFmtId="0" fontId="7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/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23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36" borderId="0" applyNumberFormat="0" applyBorder="0" applyAlignment="0" applyProtection="0"/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5" fillId="0" borderId="0"/>
    <xf numFmtId="0" fontId="25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27" borderId="0" applyNumberFormat="0" applyBorder="0" applyAlignment="0" applyProtection="0"/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>
      <alignment vertical="center"/>
    </xf>
    <xf numFmtId="0" fontId="32" fillId="0" borderId="6" applyNumberFormat="0" applyFill="0" applyAlignment="0" applyProtection="0">
      <alignment vertical="center"/>
    </xf>
    <xf numFmtId="0" fontId="33" fillId="37" borderId="7" applyNumberFormat="0" applyAlignment="0" applyProtection="0">
      <alignment vertical="center"/>
    </xf>
    <xf numFmtId="0" fontId="33" fillId="37" borderId="7" applyNumberFormat="0" applyAlignment="0" applyProtection="0">
      <alignment vertical="center"/>
    </xf>
    <xf numFmtId="0" fontId="34" fillId="38" borderId="8" applyNumberFormat="0" applyAlignment="0" applyProtection="0">
      <alignment vertical="center"/>
    </xf>
    <xf numFmtId="0" fontId="34" fillId="38" borderId="8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9" applyNumberFormat="0" applyFill="0" applyAlignment="0" applyProtection="0">
      <alignment vertical="center"/>
    </xf>
    <xf numFmtId="0" fontId="37" fillId="0" borderId="9" applyNumberFormat="0" applyFill="0" applyAlignment="0" applyProtection="0">
      <alignment vertical="center"/>
    </xf>
    <xf numFmtId="0" fontId="7" fillId="0" borderId="0"/>
    <xf numFmtId="179" fontId="1" fillId="0" borderId="0" applyFont="0" applyFill="0" applyBorder="0" applyAlignment="0" applyProtection="0"/>
    <xf numFmtId="4" fontId="7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38" fillId="39" borderId="0" applyNumberFormat="0" applyBorder="0" applyAlignment="0" applyProtection="0"/>
    <xf numFmtId="0" fontId="38" fillId="40" borderId="0" applyNumberFormat="0" applyBorder="0" applyAlignment="0" applyProtection="0"/>
    <xf numFmtId="0" fontId="38" fillId="41" borderId="0" applyNumberFormat="0" applyBorder="0" applyAlignment="0" applyProtection="0"/>
    <xf numFmtId="0" fontId="11" fillId="42" borderId="0" applyNumberFormat="0" applyBorder="0" applyAlignment="0" applyProtection="0">
      <alignment vertical="center"/>
    </xf>
    <xf numFmtId="0" fontId="11" fillId="42" borderId="0" applyNumberFormat="0" applyBorder="0" applyAlignment="0" applyProtection="0">
      <alignment vertical="center"/>
    </xf>
    <xf numFmtId="0" fontId="11" fillId="43" borderId="0" applyNumberFormat="0" applyBorder="0" applyAlignment="0" applyProtection="0">
      <alignment vertical="center"/>
    </xf>
    <xf numFmtId="0" fontId="11" fillId="43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40" fillId="37" borderId="10" applyNumberFormat="0" applyAlignment="0" applyProtection="0">
      <alignment vertical="center"/>
    </xf>
    <xf numFmtId="0" fontId="40" fillId="37" borderId="10" applyNumberFormat="0" applyAlignment="0" applyProtection="0">
      <alignment vertical="center"/>
    </xf>
    <xf numFmtId="0" fontId="41" fillId="9" borderId="7" applyNumberFormat="0" applyAlignment="0" applyProtection="0">
      <alignment vertical="center"/>
    </xf>
    <xf numFmtId="0" fontId="41" fillId="9" borderId="7" applyNumberFormat="0" applyAlignment="0" applyProtection="0">
      <alignment vertical="center"/>
    </xf>
    <xf numFmtId="0" fontId="5" fillId="0" borderId="0"/>
    <xf numFmtId="0" fontId="8" fillId="0" borderId="0"/>
    <xf numFmtId="0" fontId="1" fillId="35" borderId="11" applyNumberFormat="0" applyFont="0" applyAlignment="0" applyProtection="0">
      <alignment vertical="center"/>
    </xf>
    <xf numFmtId="0" fontId="1" fillId="35" borderId="11" applyNumberFormat="0" applyFont="0" applyAlignment="0" applyProtection="0">
      <alignment vertical="center"/>
    </xf>
  </cellStyleXfs>
  <cellXfs count="27">
    <xf numFmtId="0" fontId="0" fillId="0" borderId="0" xfId="0">
      <alignment vertical="center"/>
    </xf>
    <xf numFmtId="0" fontId="2" fillId="0" borderId="0" xfId="1" applyFont="1" applyAlignment="1">
      <alignment horizontal="center" vertical="center"/>
    </xf>
    <xf numFmtId="0" fontId="0" fillId="0" borderId="0" xfId="1" applyFont="1"/>
    <xf numFmtId="0" fontId="2" fillId="0" borderId="0" xfId="1" applyFont="1" applyAlignment="1">
      <alignment horizontal="center" vertical="center"/>
    </xf>
    <xf numFmtId="0" fontId="0" fillId="0" borderId="0" xfId="1" applyFont="1" applyAlignment="1">
      <alignment horizontal="right"/>
    </xf>
    <xf numFmtId="0" fontId="0" fillId="0" borderId="1" xfId="1" applyFont="1" applyBorder="1" applyAlignment="1">
      <alignment horizontal="right" vertical="center" wrapText="1"/>
    </xf>
    <xf numFmtId="0" fontId="0" fillId="0" borderId="2" xfId="1" applyFont="1" applyBorder="1" applyAlignment="1">
      <alignment horizontal="center" vertical="center"/>
    </xf>
    <xf numFmtId="0" fontId="0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left" vertical="center"/>
    </xf>
    <xf numFmtId="0" fontId="4" fillId="2" borderId="2" xfId="1" applyFont="1" applyFill="1" applyBorder="1" applyAlignment="1">
      <alignment horizontal="right" vertical="center" wrapText="1"/>
    </xf>
    <xf numFmtId="0" fontId="4" fillId="0" borderId="2" xfId="1" applyFont="1" applyBorder="1" applyAlignment="1">
      <alignment horizontal="right" vertical="center" wrapText="1"/>
    </xf>
    <xf numFmtId="176" fontId="4" fillId="0" borderId="2" xfId="1" applyNumberFormat="1" applyFont="1" applyBorder="1" applyAlignment="1">
      <alignment horizontal="right" vertical="center" wrapText="1"/>
    </xf>
    <xf numFmtId="0" fontId="4" fillId="0" borderId="0" xfId="1" applyFont="1" applyAlignment="1">
      <alignment vertical="center"/>
    </xf>
    <xf numFmtId="0" fontId="4" fillId="0" borderId="2" xfId="1" applyFont="1" applyBorder="1" applyAlignment="1">
      <alignment horizontal="left" vertical="center" wrapText="1"/>
    </xf>
    <xf numFmtId="0" fontId="0" fillId="0" borderId="2" xfId="1" applyFont="1" applyBorder="1" applyAlignment="1">
      <alignment vertical="center" wrapText="1"/>
    </xf>
    <xf numFmtId="0" fontId="1" fillId="2" borderId="2" xfId="1" applyFont="1" applyFill="1" applyBorder="1" applyAlignment="1">
      <alignment horizontal="right" vertical="center"/>
    </xf>
    <xf numFmtId="0" fontId="0" fillId="0" borderId="2" xfId="1" applyFont="1" applyBorder="1" applyAlignment="1">
      <alignment horizontal="right" vertical="center"/>
    </xf>
    <xf numFmtId="176" fontId="0" fillId="0" borderId="2" xfId="1" applyNumberFormat="1" applyFont="1" applyBorder="1" applyAlignment="1">
      <alignment horizontal="right" vertical="center" wrapText="1"/>
    </xf>
    <xf numFmtId="0" fontId="0" fillId="0" borderId="0" xfId="1" applyFont="1" applyAlignment="1">
      <alignment vertical="center"/>
    </xf>
    <xf numFmtId="0" fontId="0" fillId="0" borderId="2" xfId="1" applyFont="1" applyBorder="1" applyAlignment="1">
      <alignment vertical="center"/>
    </xf>
    <xf numFmtId="0" fontId="0" fillId="3" borderId="2" xfId="1" applyFont="1" applyFill="1" applyBorder="1" applyAlignment="1">
      <alignment horizontal="right" vertical="center" wrapText="1"/>
    </xf>
    <xf numFmtId="0" fontId="1" fillId="2" borderId="2" xfId="1" applyFont="1" applyFill="1" applyBorder="1" applyAlignment="1">
      <alignment horizontal="right" vertical="center" wrapText="1"/>
    </xf>
    <xf numFmtId="0" fontId="4" fillId="0" borderId="2" xfId="1" applyFont="1" applyBorder="1" applyAlignment="1">
      <alignment vertical="center"/>
    </xf>
    <xf numFmtId="0" fontId="4" fillId="2" borderId="2" xfId="1" applyFont="1" applyFill="1" applyBorder="1" applyAlignment="1">
      <alignment horizontal="right" vertical="center"/>
    </xf>
    <xf numFmtId="0" fontId="0" fillId="0" borderId="2" xfId="1" applyFont="1" applyBorder="1" applyAlignment="1">
      <alignment horizontal="right" vertical="center" wrapText="1"/>
    </xf>
    <xf numFmtId="0" fontId="4" fillId="0" borderId="2" xfId="1" applyFont="1" applyBorder="1" applyAlignment="1">
      <alignment horizontal="right" vertical="center"/>
    </xf>
    <xf numFmtId="0" fontId="4" fillId="0" borderId="0" xfId="1" applyFont="1"/>
  </cellXfs>
  <cellStyles count="188">
    <cellStyle name="?′?¨ò?" xfId="2"/>
    <cellStyle name="?§??[0]_??×ü" xfId="3"/>
    <cellStyle name="?§??_??×ü" xfId="4"/>
    <cellStyle name="?§??·???[0]_??2??t·???×êá?" xfId="5"/>
    <cellStyle name="?§??·???_??2??t·???×êá?" xfId="6"/>
    <cellStyle name="?§·???[0]_laroux" xfId="7"/>
    <cellStyle name="?§·???_97-917" xfId="8"/>
    <cellStyle name="_ET_STYLE_NoName_00_" xfId="9"/>
    <cellStyle name="20% - 强调文字颜色 1 2" xfId="10"/>
    <cellStyle name="20% - 强调文字颜色 1 3" xfId="11"/>
    <cellStyle name="20% - 强调文字颜色 2 2" xfId="12"/>
    <cellStyle name="20% - 强调文字颜色 2 3" xfId="13"/>
    <cellStyle name="20% - 强调文字颜色 3 2" xfId="14"/>
    <cellStyle name="20% - 强调文字颜色 3 3" xfId="15"/>
    <cellStyle name="20% - 强调文字颜色 4 2" xfId="16"/>
    <cellStyle name="20% - 强调文字颜色 4 3" xfId="17"/>
    <cellStyle name="20% - 强调文字颜色 5 2" xfId="18"/>
    <cellStyle name="20% - 强调文字颜色 5 3" xfId="19"/>
    <cellStyle name="20% - 强调文字颜色 6 2" xfId="20"/>
    <cellStyle name="20% - 强调文字颜色 6 3" xfId="21"/>
    <cellStyle name="3???á′?ó" xfId="22"/>
    <cellStyle name="3￡1?_??2??t·???×êá?" xfId="23"/>
    <cellStyle name="40% - 强调文字颜色 1 2" xfId="24"/>
    <cellStyle name="40% - 强调文字颜色 1 3" xfId="25"/>
    <cellStyle name="40% - 强调文字颜色 2 2" xfId="26"/>
    <cellStyle name="40% - 强调文字颜色 2 3" xfId="27"/>
    <cellStyle name="40% - 强调文字颜色 3 2" xfId="28"/>
    <cellStyle name="40% - 强调文字颜色 3 3" xfId="29"/>
    <cellStyle name="40% - 强调文字颜色 4 2" xfId="30"/>
    <cellStyle name="40% - 强调文字颜色 4 3" xfId="31"/>
    <cellStyle name="40% - 强调文字颜色 5 2" xfId="32"/>
    <cellStyle name="40% - 强调文字颜色 5 3" xfId="33"/>
    <cellStyle name="40% - 强调文字颜色 6 2" xfId="34"/>
    <cellStyle name="40% - 强调文字颜色 6 3" xfId="35"/>
    <cellStyle name="60% - 强调文字颜色 1 2" xfId="36"/>
    <cellStyle name="60% - 强调文字颜色 1 3" xfId="37"/>
    <cellStyle name="60% - 强调文字颜色 2 2" xfId="38"/>
    <cellStyle name="60% - 强调文字颜色 2 3" xfId="39"/>
    <cellStyle name="60% - 强调文字颜色 3 2" xfId="40"/>
    <cellStyle name="60% - 强调文字颜色 3 3" xfId="41"/>
    <cellStyle name="60% - 强调文字颜色 4 2" xfId="42"/>
    <cellStyle name="60% - 强调文字颜色 4 3" xfId="43"/>
    <cellStyle name="60% - 强调文字颜色 5 2" xfId="44"/>
    <cellStyle name="60% - 强调文字颜色 5 3" xfId="45"/>
    <cellStyle name="60% - 强调文字颜色 6 2" xfId="46"/>
    <cellStyle name="60% - 强调文字颜色 6 3" xfId="47"/>
    <cellStyle name="Accent1" xfId="48"/>
    <cellStyle name="Accent1 - 20%" xfId="49"/>
    <cellStyle name="Accent1 - 40%" xfId="50"/>
    <cellStyle name="Accent1 - 60%" xfId="51"/>
    <cellStyle name="Accent1_2007年转移支付测算" xfId="52"/>
    <cellStyle name="Accent2" xfId="53"/>
    <cellStyle name="Accent2 - 20%" xfId="54"/>
    <cellStyle name="Accent2 - 40%" xfId="55"/>
    <cellStyle name="Accent2 - 60%" xfId="56"/>
    <cellStyle name="Accent2_2007年转移支付测算" xfId="57"/>
    <cellStyle name="Accent3" xfId="58"/>
    <cellStyle name="Accent3 - 20%" xfId="59"/>
    <cellStyle name="Accent3 - 40%" xfId="60"/>
    <cellStyle name="Accent3 - 60%" xfId="61"/>
    <cellStyle name="Accent3_2007年转移支付测算" xfId="62"/>
    <cellStyle name="Accent4" xfId="63"/>
    <cellStyle name="Accent4 - 20%" xfId="64"/>
    <cellStyle name="Accent4 - 40%" xfId="65"/>
    <cellStyle name="Accent4 - 60%" xfId="66"/>
    <cellStyle name="Accent4_2013年社保本级专项经费(20130307)" xfId="67"/>
    <cellStyle name="Accent5" xfId="68"/>
    <cellStyle name="Accent5 - 20%" xfId="69"/>
    <cellStyle name="Accent5 - 40%" xfId="70"/>
    <cellStyle name="Accent5 - 60%" xfId="71"/>
    <cellStyle name="Accent5_2013年社保本级专项经费(20130307)" xfId="72"/>
    <cellStyle name="Accent6" xfId="73"/>
    <cellStyle name="Accent6 - 20%" xfId="74"/>
    <cellStyle name="Accent6 - 40%" xfId="75"/>
    <cellStyle name="Accent6 - 60%" xfId="76"/>
    <cellStyle name="Accent6_2007年转移支付测算" xfId="77"/>
    <cellStyle name="ColLevel_0" xfId="78"/>
    <cellStyle name="Comma [0]_1995" xfId="79"/>
    <cellStyle name="Comma_1995" xfId="80"/>
    <cellStyle name="Currency [0]_1995" xfId="81"/>
    <cellStyle name="Currency_1995" xfId="82"/>
    <cellStyle name="no dec" xfId="83"/>
    <cellStyle name="Normal_APR" xfId="84"/>
    <cellStyle name="oó?ì3???á′?ó" xfId="85"/>
    <cellStyle name="RowLevel_0" xfId="86"/>
    <cellStyle name="百分比 2" xfId="87"/>
    <cellStyle name="标题 1 2" xfId="88"/>
    <cellStyle name="标题 1 3" xfId="89"/>
    <cellStyle name="标题 2 2" xfId="90"/>
    <cellStyle name="标题 2 3" xfId="91"/>
    <cellStyle name="标题 3 2" xfId="92"/>
    <cellStyle name="标题 3 3" xfId="93"/>
    <cellStyle name="标题 4 2" xfId="94"/>
    <cellStyle name="标题 4 3" xfId="95"/>
    <cellStyle name="标题 5" xfId="96"/>
    <cellStyle name="标题 6" xfId="97"/>
    <cellStyle name="表标题" xfId="98"/>
    <cellStyle name="差 2" xfId="99"/>
    <cellStyle name="差 3" xfId="100"/>
    <cellStyle name="差_{FAEA61C0-5D79-F7C6-68D7-A741FC9FDF48}" xfId="101"/>
    <cellStyle name="差_{FAEA61C0-5D79-F7C6-68D7-A741FC9FDF48}_2020年社保预算表" xfId="102"/>
    <cellStyle name="差_2007年转移支付测算" xfId="103"/>
    <cellStyle name="差_2007年转移支付测算_2013年社保本级专项经费(20130307)" xfId="104"/>
    <cellStyle name="差_2007年转移支付测算_2013申请追加项目(预算汇总）" xfId="105"/>
    <cellStyle name="差_2013年社保本级专项经费(20130307)" xfId="106"/>
    <cellStyle name="差_2013申请追加项目(预算汇总）" xfId="107"/>
    <cellStyle name="差_2018年预算表" xfId="108"/>
    <cellStyle name="差_2018年政府收支分类表" xfId="109"/>
    <cellStyle name="差_2019年市级一般公共预算支出明细表" xfId="110"/>
    <cellStyle name="差_2019年重点专项（初稿）" xfId="111"/>
    <cellStyle name="差_盘活财政存量资金安排情况表" xfId="112"/>
    <cellStyle name="差_盘活财政存量资金安排情况表_2020年社保预算表" xfId="113"/>
    <cellStyle name="差_张掖市重点工作重大项目资金建议表（定稿）" xfId="114"/>
    <cellStyle name="差_张掖市重点工作重大项目资金建议表（定稿）_2020年社保预算表" xfId="115"/>
    <cellStyle name="常规" xfId="0" builtinId="0"/>
    <cellStyle name="常规 10" xfId="116"/>
    <cellStyle name="常规 17" xfId="117"/>
    <cellStyle name="常规 2" xfId="118"/>
    <cellStyle name="常规 2 2" xfId="119"/>
    <cellStyle name="常规 2_2019年市级一般公共预算支出明细表" xfId="120"/>
    <cellStyle name="常规 21" xfId="121"/>
    <cellStyle name="常规 23" xfId="122"/>
    <cellStyle name="常规 3" xfId="123"/>
    <cellStyle name="常规 3 2" xfId="124"/>
    <cellStyle name="常规 3_2019年市级一般公共预算支出明细表" xfId="125"/>
    <cellStyle name="常规 4" xfId="126"/>
    <cellStyle name="常规 5" xfId="127"/>
    <cellStyle name="常规 6" xfId="128"/>
    <cellStyle name="常规 7" xfId="129"/>
    <cellStyle name="常规_2014、2015社保基金预决算数据（人代会用）20150119" xfId="1"/>
    <cellStyle name="超级链接" xfId="130"/>
    <cellStyle name="好 2" xfId="131"/>
    <cellStyle name="好 3" xfId="132"/>
    <cellStyle name="好_{FAEA61C0-5D79-F7C6-68D7-A741FC9FDF48}" xfId="133"/>
    <cellStyle name="好_{FAEA61C0-5D79-F7C6-68D7-A741FC9FDF48}_2020年社保预算表" xfId="134"/>
    <cellStyle name="好_2013年社保本级专项经费(20130307)" xfId="135"/>
    <cellStyle name="好_2013申请追加项目(预算汇总）" xfId="136"/>
    <cellStyle name="好_2018年预算表" xfId="137"/>
    <cellStyle name="好_2018年政府收支分类表" xfId="138"/>
    <cellStyle name="好_2019年市级一般公共预算支出明细表" xfId="139"/>
    <cellStyle name="好_2019年重点专项（初稿）" xfId="140"/>
    <cellStyle name="好_盘活财政存量资金安排情况表" xfId="141"/>
    <cellStyle name="好_盘活财政存量资金安排情况表_2020年社保预算表" xfId="142"/>
    <cellStyle name="好_张掖市重点工作重大项目资金建议表（定稿）" xfId="143"/>
    <cellStyle name="好_张掖市重点工作重大项目资金建议表（定稿）_2020年社保预算表" xfId="144"/>
    <cellStyle name="后继超级链接" xfId="145"/>
    <cellStyle name="汇总 2" xfId="146"/>
    <cellStyle name="汇总 3" xfId="147"/>
    <cellStyle name="计算 2" xfId="148"/>
    <cellStyle name="计算 3" xfId="149"/>
    <cellStyle name="检查单元格 2" xfId="150"/>
    <cellStyle name="检查单元格 3" xfId="151"/>
    <cellStyle name="解释性文本 2" xfId="152"/>
    <cellStyle name="解释性文本 3" xfId="153"/>
    <cellStyle name="警告文本 2" xfId="154"/>
    <cellStyle name="警告文本 3" xfId="155"/>
    <cellStyle name="链接单元格 2" xfId="156"/>
    <cellStyle name="链接单元格 3" xfId="157"/>
    <cellStyle name="普通_97-917" xfId="158"/>
    <cellStyle name="千分位[0]_laroux" xfId="159"/>
    <cellStyle name="千分位_97-917" xfId="160"/>
    <cellStyle name="千位[0]_1" xfId="161"/>
    <cellStyle name="千位_1" xfId="162"/>
    <cellStyle name="强调 1" xfId="163"/>
    <cellStyle name="强调 2" xfId="164"/>
    <cellStyle name="强调 3" xfId="165"/>
    <cellStyle name="强调文字颜色 1 2" xfId="166"/>
    <cellStyle name="强调文字颜色 1 3" xfId="167"/>
    <cellStyle name="强调文字颜色 2 2" xfId="168"/>
    <cellStyle name="强调文字颜色 2 3" xfId="169"/>
    <cellStyle name="强调文字颜色 3 2" xfId="170"/>
    <cellStyle name="强调文字颜色 3 3" xfId="171"/>
    <cellStyle name="强调文字颜色 4 2" xfId="172"/>
    <cellStyle name="强调文字颜色 4 3" xfId="173"/>
    <cellStyle name="强调文字颜色 5 2" xfId="174"/>
    <cellStyle name="强调文字颜色 5 3" xfId="175"/>
    <cellStyle name="强调文字颜色 6 2" xfId="176"/>
    <cellStyle name="强调文字颜色 6 3" xfId="177"/>
    <cellStyle name="适中 2" xfId="178"/>
    <cellStyle name="适中 3" xfId="179"/>
    <cellStyle name="输出 2" xfId="180"/>
    <cellStyle name="输出 3" xfId="181"/>
    <cellStyle name="输入 2" xfId="182"/>
    <cellStyle name="输入 3" xfId="183"/>
    <cellStyle name="未定义" xfId="184"/>
    <cellStyle name="样式 1" xfId="185"/>
    <cellStyle name="注释 2" xfId="186"/>
    <cellStyle name="注释 3" xfId="18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8.127.12\&#31185;&#23460;&#36164;&#26009;\&#39044;&#31639;&#31185;\&#39044;&#31639;&#31185;&#36164;&#26009;\2023&#24180;&#39044;&#31639;\&#20154;&#20195;&#20250;&#36164;&#26009;\5.2023&#24180;&#39044;&#31639;&#34920;12.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&#20844;&#29992;&#25991;&#20214;&#22841;1\2005&#24180;&#19987;&#39033;&#30003;&#3583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&#25191;&#34892;&#20998;&#26512;\&#31639;&#3613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&#25191;&#34892;&#20998;&#26512;\2003&#24180;&#20998;&#26512;\&#31639;&#3613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2006&#24180;&#39044;&#31639;\&#26412;&#32423;&#39044;&#31639;\&#24180;&#32456;&#32467;&#31639;&#34920;(&#23450;&#31295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1439;&#24066;&#36164;&#26009;\WIN98\Desktop\&#25105;&#30340;&#20844;&#25991;&#21253;\My%20Documents\&#26092;&#26376;&#25253;(99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6092;&#26376;&#25253;\2000&#26092;&#26376;&#25253;\10&#26376;\My%20Documents\&#26092;&#26376;&#25253;(99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6092;&#26376;&#25253;\2000&#26092;&#26376;&#25253;\10&#26376;\&#26092;&#26376;&#25253;(99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05"/>
      <sheetName val="平衡简表2023"/>
      <sheetName val="本级收入"/>
      <sheetName val="本级支出"/>
      <sheetName val="本级支出明细（功能科目）"/>
      <sheetName val="本级平衡"/>
      <sheetName val="支出经济分类"/>
      <sheetName val="政府性基金预算收入"/>
      <sheetName val="政府性基金预算支出"/>
      <sheetName val="政府性基金平衡表"/>
      <sheetName val="市级社保收入"/>
      <sheetName val="市级社保支出"/>
      <sheetName val="国有资本经营预算"/>
      <sheetName val="三公经费预算"/>
      <sheetName val="全市社保收支"/>
      <sheetName val="提前下达专项"/>
      <sheetName val="Sheet1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4">
          <cell r="B14">
            <v>4719</v>
          </cell>
          <cell r="C14">
            <v>5000</v>
          </cell>
        </row>
        <row r="16">
          <cell r="C16">
            <v>200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收入明细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收入明细"/>
      <sheetName val="#REF!"/>
    </sheetNames>
    <sheetDataSet>
      <sheetData sheetId="0"/>
      <sheetData sheetId="1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汇总表 (简表)"/>
      <sheetName val="汇总表 (简表) (2)"/>
      <sheetName val="汇总"/>
      <sheetName val="人员经费表"/>
      <sheetName val="公用经费表"/>
      <sheetName val="附表"/>
      <sheetName val="科室小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月报"/>
    </sheetNames>
    <sheetDataSet>
      <sheetData sheetId="0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旬报(格式)"/>
      <sheetName val="旬报 (3)"/>
      <sheetName val="旬报"/>
      <sheetName val="旬报(说明)"/>
      <sheetName val="月报"/>
      <sheetName val="月报 (2)"/>
      <sheetName val="月报 (3)"/>
      <sheetName val="月报(说明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旬报(格式)"/>
      <sheetName val="旬报 (3)"/>
      <sheetName val="旬报"/>
      <sheetName val="旬报(说明)"/>
      <sheetName val="月报"/>
      <sheetName val="月报 (2)"/>
      <sheetName val="月报 (3)"/>
      <sheetName val="月报(说明)"/>
      <sheetName val="汇总"/>
      <sheetName val="1沙河"/>
      <sheetName val="2新华"/>
      <sheetName val="3小屯"/>
      <sheetName val="4倪家营"/>
      <sheetName val="5蓼泉"/>
      <sheetName val="6平川 "/>
      <sheetName val="7鸭暖"/>
      <sheetName val="8板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W25"/>
  <sheetViews>
    <sheetView tabSelected="1" workbookViewId="0">
      <selection activeCell="A23" sqref="A23"/>
    </sheetView>
  </sheetViews>
  <sheetFormatPr defaultRowHeight="13.5"/>
  <cols>
    <col min="1" max="1" width="39.625" style="2" customWidth="1"/>
    <col min="2" max="4" width="12.375" style="4" customWidth="1"/>
    <col min="5" max="5" width="9" style="2"/>
    <col min="6" max="6" width="28" style="2" hidden="1" customWidth="1"/>
    <col min="7" max="23" width="9" style="2" hidden="1" customWidth="1"/>
    <col min="24" max="16384" width="9" style="2"/>
  </cols>
  <sheetData>
    <row r="1" spans="1:12" ht="42" customHeight="1">
      <c r="A1" s="1" t="s">
        <v>0</v>
      </c>
      <c r="B1" s="1"/>
      <c r="C1" s="1"/>
      <c r="D1" s="1"/>
    </row>
    <row r="2" spans="1:12" ht="15.75" customHeight="1">
      <c r="A2" s="3"/>
      <c r="B2" s="3"/>
      <c r="C2" s="3"/>
      <c r="D2" s="3"/>
    </row>
    <row r="3" spans="1:12" ht="20.25" customHeight="1">
      <c r="C3" s="5" t="s">
        <v>1</v>
      </c>
      <c r="D3" s="5"/>
    </row>
    <row r="4" spans="1:12" ht="51" customHeight="1">
      <c r="A4" s="6" t="s">
        <v>2</v>
      </c>
      <c r="B4" s="7" t="s">
        <v>3</v>
      </c>
      <c r="C4" s="7" t="s">
        <v>4</v>
      </c>
      <c r="D4" s="6" t="s">
        <v>5</v>
      </c>
    </row>
    <row r="5" spans="1:12" s="12" customFormat="1" ht="30.75" customHeight="1">
      <c r="A5" s="8" t="s">
        <v>6</v>
      </c>
      <c r="B5" s="9">
        <f>+B6+B16+B18+B20+B25</f>
        <v>17722</v>
      </c>
      <c r="C5" s="10">
        <f>+C6+C16+C18+C20+C25</f>
        <v>21784</v>
      </c>
      <c r="D5" s="11">
        <f t="shared" ref="D5:D25" si="0">IF(B5&lt;&gt;0,C5/B5*100-100,"")</f>
        <v>22.920663581988492</v>
      </c>
    </row>
    <row r="6" spans="1:12" s="12" customFormat="1" ht="30.75" customHeight="1">
      <c r="A6" s="13" t="s">
        <v>7</v>
      </c>
      <c r="B6" s="9">
        <f>B13+B7</f>
        <v>2699</v>
      </c>
      <c r="C6" s="9">
        <f>C13+C7</f>
        <v>1496</v>
      </c>
      <c r="D6" s="11">
        <f t="shared" si="0"/>
        <v>-44.572063727306407</v>
      </c>
    </row>
    <row r="7" spans="1:12" s="18" customFormat="1" ht="35.25" customHeight="1">
      <c r="A7" s="14" t="s">
        <v>8</v>
      </c>
      <c r="B7" s="15">
        <f>SUM(B8:B15)</f>
        <v>2699</v>
      </c>
      <c r="C7" s="16">
        <f>SUM(C8:C15)</f>
        <v>1496</v>
      </c>
      <c r="D7" s="17">
        <f t="shared" si="0"/>
        <v>-44.572063727306407</v>
      </c>
    </row>
    <row r="8" spans="1:12" s="18" customFormat="1" ht="30.75" hidden="1" customHeight="1">
      <c r="A8" s="19" t="s">
        <v>9</v>
      </c>
      <c r="B8" s="15"/>
      <c r="C8" s="20"/>
      <c r="D8" s="17" t="str">
        <f t="shared" si="0"/>
        <v/>
      </c>
      <c r="L8" s="18">
        <f>+C6+1700+700</f>
        <v>3896</v>
      </c>
    </row>
    <row r="9" spans="1:12" s="18" customFormat="1" ht="30.75" customHeight="1">
      <c r="A9" s="19" t="s">
        <v>10</v>
      </c>
      <c r="B9" s="15">
        <v>2400</v>
      </c>
      <c r="C9" s="21"/>
      <c r="D9" s="17">
        <f t="shared" si="0"/>
        <v>-100</v>
      </c>
    </row>
    <row r="10" spans="1:12" s="18" customFormat="1" ht="30.75" hidden="1" customHeight="1">
      <c r="A10" s="19" t="s">
        <v>11</v>
      </c>
      <c r="B10" s="15"/>
      <c r="C10" s="20"/>
      <c r="D10" s="17" t="str">
        <f t="shared" si="0"/>
        <v/>
      </c>
    </row>
    <row r="11" spans="1:12" s="18" customFormat="1" ht="30.75" customHeight="1">
      <c r="A11" s="19" t="s">
        <v>12</v>
      </c>
      <c r="B11" s="15">
        <v>299</v>
      </c>
      <c r="C11" s="20">
        <v>310</v>
      </c>
      <c r="D11" s="17">
        <f t="shared" si="0"/>
        <v>3.6789297658862807</v>
      </c>
      <c r="F11" s="18" t="s">
        <v>13</v>
      </c>
      <c r="I11" s="18">
        <f>+C11-310</f>
        <v>0</v>
      </c>
    </row>
    <row r="12" spans="1:12" s="18" customFormat="1" ht="30.75" hidden="1" customHeight="1">
      <c r="A12" s="19" t="s">
        <v>14</v>
      </c>
      <c r="B12" s="15"/>
      <c r="C12" s="20"/>
      <c r="D12" s="17" t="str">
        <f t="shared" si="0"/>
        <v/>
      </c>
    </row>
    <row r="13" spans="1:12" s="18" customFormat="1" ht="30.75" hidden="1" customHeight="1">
      <c r="A13" s="19" t="s">
        <v>15</v>
      </c>
      <c r="B13" s="15"/>
      <c r="C13" s="20"/>
      <c r="D13" s="17" t="str">
        <f t="shared" si="0"/>
        <v/>
      </c>
    </row>
    <row r="14" spans="1:12" s="18" customFormat="1" ht="30.75" hidden="1" customHeight="1">
      <c r="A14" s="19" t="s">
        <v>9</v>
      </c>
      <c r="B14" s="15"/>
      <c r="C14" s="20"/>
      <c r="D14" s="17" t="str">
        <f t="shared" si="0"/>
        <v/>
      </c>
    </row>
    <row r="15" spans="1:12" s="18" customFormat="1" ht="30.75" customHeight="1">
      <c r="A15" s="19" t="s">
        <v>16</v>
      </c>
      <c r="B15" s="15"/>
      <c r="C15" s="20">
        <f>1200-14</f>
        <v>1186</v>
      </c>
      <c r="D15" s="17"/>
    </row>
    <row r="16" spans="1:12" s="12" customFormat="1" ht="30.75" customHeight="1">
      <c r="A16" s="22" t="s">
        <v>17</v>
      </c>
      <c r="B16" s="23">
        <f>+B17</f>
        <v>4719</v>
      </c>
      <c r="C16" s="23">
        <f>+C17</f>
        <v>5000</v>
      </c>
      <c r="D16" s="11">
        <f t="shared" si="0"/>
        <v>5.9546514091968703</v>
      </c>
    </row>
    <row r="17" spans="1:13" s="18" customFormat="1" ht="30.75" customHeight="1">
      <c r="A17" s="19" t="s">
        <v>18</v>
      </c>
      <c r="B17" s="15">
        <f>+[1]政府性基金预算收入!B14</f>
        <v>4719</v>
      </c>
      <c r="C17" s="16">
        <f>+[1]政府性基金预算收入!C14</f>
        <v>5000</v>
      </c>
      <c r="D17" s="17">
        <f t="shared" si="0"/>
        <v>5.9546514091968703</v>
      </c>
    </row>
    <row r="18" spans="1:13" s="12" customFormat="1" ht="30.75" customHeight="1">
      <c r="A18" s="22" t="s">
        <v>19</v>
      </c>
      <c r="B18" s="9">
        <f>+B19</f>
        <v>226</v>
      </c>
      <c r="C18" s="9">
        <f>+C19</f>
        <v>200</v>
      </c>
      <c r="D18" s="11">
        <f t="shared" si="0"/>
        <v>-11.504424778761063</v>
      </c>
    </row>
    <row r="19" spans="1:13" s="12" customFormat="1" ht="30.75" customHeight="1">
      <c r="A19" s="19" t="s">
        <v>20</v>
      </c>
      <c r="B19" s="15">
        <v>226</v>
      </c>
      <c r="C19" s="16">
        <f>+[1]政府性基金预算收入!C16</f>
        <v>200</v>
      </c>
      <c r="D19" s="17">
        <f t="shared" si="0"/>
        <v>-11.504424778761063</v>
      </c>
    </row>
    <row r="20" spans="1:13" s="12" customFormat="1" ht="30.75" customHeight="1">
      <c r="A20" s="22" t="s">
        <v>21</v>
      </c>
      <c r="B20" s="9">
        <f>B21</f>
        <v>10039</v>
      </c>
      <c r="C20" s="9">
        <f>C21</f>
        <v>15038</v>
      </c>
      <c r="D20" s="11">
        <f t="shared" si="0"/>
        <v>49.79579639406316</v>
      </c>
    </row>
    <row r="21" spans="1:13" s="18" customFormat="1" ht="30.75" customHeight="1">
      <c r="A21" s="19" t="s">
        <v>22</v>
      </c>
      <c r="B21" s="21">
        <f>SUM(B22:B24)</f>
        <v>10039</v>
      </c>
      <c r="C21" s="20">
        <f>SUM(C22:C24)</f>
        <v>15038</v>
      </c>
      <c r="D21" s="17">
        <f t="shared" si="0"/>
        <v>49.79579639406316</v>
      </c>
      <c r="F21" s="18">
        <f>5800-604-2000</f>
        <v>3196</v>
      </c>
    </row>
    <row r="22" spans="1:13" s="18" customFormat="1" ht="30.75" customHeight="1">
      <c r="A22" s="19" t="s">
        <v>23</v>
      </c>
      <c r="B22" s="15">
        <v>647</v>
      </c>
      <c r="C22" s="20">
        <v>604</v>
      </c>
      <c r="D22" s="17">
        <f t="shared" si="0"/>
        <v>-6.6460587326120617</v>
      </c>
      <c r="F22" s="18">
        <f>F21*0.4</f>
        <v>1278.4000000000001</v>
      </c>
      <c r="M22" s="18">
        <v>6651</v>
      </c>
    </row>
    <row r="23" spans="1:13" s="18" customFormat="1" ht="30.75" customHeight="1">
      <c r="A23" s="19" t="s">
        <v>24</v>
      </c>
      <c r="B23" s="15">
        <v>4065</v>
      </c>
      <c r="C23" s="24">
        <f>13348-5000</f>
        <v>8348</v>
      </c>
      <c r="D23" s="17">
        <f t="shared" si="0"/>
        <v>105.3628536285363</v>
      </c>
      <c r="F23" s="18" t="s">
        <v>25</v>
      </c>
      <c r="G23" s="18">
        <f>F21-1200-1700-310</f>
        <v>-14</v>
      </c>
      <c r="M23" s="18">
        <v>2000</v>
      </c>
    </row>
    <row r="24" spans="1:13" s="18" customFormat="1" ht="26.25" customHeight="1">
      <c r="A24" s="19" t="s">
        <v>26</v>
      </c>
      <c r="B24" s="15">
        <v>5327</v>
      </c>
      <c r="C24" s="24">
        <v>6086</v>
      </c>
      <c r="D24" s="17">
        <f t="shared" si="0"/>
        <v>14.248169701520567</v>
      </c>
      <c r="F24" s="18" t="s">
        <v>27</v>
      </c>
      <c r="M24" s="18">
        <v>15038</v>
      </c>
    </row>
    <row r="25" spans="1:13" s="26" customFormat="1" ht="28.5" customHeight="1">
      <c r="A25" s="22" t="s">
        <v>28</v>
      </c>
      <c r="B25" s="23">
        <v>39</v>
      </c>
      <c r="C25" s="25">
        <v>50</v>
      </c>
      <c r="D25" s="11">
        <f t="shared" si="0"/>
        <v>28.205128205128204</v>
      </c>
    </row>
  </sheetData>
  <mergeCells count="2">
    <mergeCell ref="A1:D1"/>
    <mergeCell ref="C3:D3"/>
  </mergeCells>
  <phoneticPr fontId="3" type="noConversion"/>
  <printOptions horizontalCentered="1"/>
  <pageMargins left="0.98425196850393715" right="0.78740157480314965" top="0.98425196850393715" bottom="0.82677165354330717" header="0.31496062992125984" footer="0.59055118110236227"/>
  <pageSetup paperSize="9" firstPageNumber="36" orientation="portrait" useFirstPageNumber="1"/>
  <headerFooter>
    <oddFooter>&amp;C- &amp;[37 -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政府性基金预算支出</vt:lpstr>
      <vt:lpstr>政府性基金预算支出!Print_Area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2023-05-05T09:53:36Z</dcterms:created>
  <dcterms:modified xsi:type="dcterms:W3CDTF">2023-05-05T09:53:48Z</dcterms:modified>
</cp:coreProperties>
</file>