
<file path=[Content_Types].xml><?xml version="1.0" encoding="utf-8"?>
<Types xmlns="http://schemas.openxmlformats.org/package/2006/content-types"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75" windowHeight="12270"/>
  </bookViews>
  <sheets>
    <sheet name="本级支出明细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3P">#REF!</definedName>
    <definedName name="_4P">#REF!</definedName>
    <definedName name="_Fill" hidden="1">#REF!</definedName>
    <definedName name="_xlnm._FilterDatabase" localSheetId="0" hidden="1">本级支出明细!$A$3:$H$117</definedName>
    <definedName name="_Order1" hidden="1">255</definedName>
    <definedName name="_Order2" hidden="1">255</definedName>
    <definedName name="A1_">#REF!</definedName>
    <definedName name="A2_">#REF!</definedName>
    <definedName name="aa">"b2:f14"</definedName>
    <definedName name="_xlnm.Database" localSheetId="0" hidden="1">#REF!</definedName>
    <definedName name="_xlnm.Database" hidden="1">#REF!</definedName>
    <definedName name="datedba">#REF!</definedName>
    <definedName name="GR">[6]人员经费表!#REF!</definedName>
    <definedName name="MCH">#REF!</definedName>
    <definedName name="_xlnm.Print_Area" localSheetId="0">本级支出明细!$A$1:$K$117</definedName>
    <definedName name="_xlnm.Print_Area">#REF!</definedName>
    <definedName name="_xlnm.Print_Titles" localSheetId="0">本级支出明细!$1:$3</definedName>
    <definedName name="_xlnm.Print_Titles">#N/A</definedName>
    <definedName name="RS">#REF!</definedName>
    <definedName name="TILE13">#REF!</definedName>
    <definedName name="TILE4">#REF!</definedName>
    <definedName name="表1">[7]月报!$A$5:$C$147</definedName>
    <definedName name="地区名称">#REF!</definedName>
    <definedName name="工资">[8]月报!$A$5:$C$147</definedName>
    <definedName name="两税比重22">#REF!</definedName>
    <definedName name="年终结算">[6]人员经费表!#REF!</definedName>
    <definedName name="月报">[9]月报!$A$5:$C$147</definedName>
    <definedName name="月报1">[9]月报!$A$5:$C$147</definedName>
    <definedName name="专项">#REF!</definedName>
  </definedNames>
  <calcPr calcId="124519" fullCalcOnLoad="1"/>
</workbook>
</file>

<file path=xl/calcChain.xml><?xml version="1.0" encoding="utf-8"?>
<calcChain xmlns="http://schemas.openxmlformats.org/spreadsheetml/2006/main">
  <c r="I201" i="1"/>
  <c r="C201"/>
  <c r="C200" s="1"/>
  <c r="I200"/>
  <c r="H200"/>
  <c r="G200"/>
  <c r="F200"/>
  <c r="E200"/>
  <c r="D200"/>
  <c r="I199"/>
  <c r="C199"/>
  <c r="C198" s="1"/>
  <c r="C197" s="1"/>
  <c r="H198"/>
  <c r="G198"/>
  <c r="I198" s="1"/>
  <c r="F198"/>
  <c r="E198"/>
  <c r="D198"/>
  <c r="H197"/>
  <c r="F197"/>
  <c r="E197"/>
  <c r="D197"/>
  <c r="I196"/>
  <c r="C196"/>
  <c r="C195" s="1"/>
  <c r="H195"/>
  <c r="G195"/>
  <c r="I195" s="1"/>
  <c r="F195"/>
  <c r="E195"/>
  <c r="D195"/>
  <c r="I194"/>
  <c r="C194"/>
  <c r="I193"/>
  <c r="C193"/>
  <c r="I192"/>
  <c r="C192"/>
  <c r="I191"/>
  <c r="C191"/>
  <c r="I190"/>
  <c r="C190"/>
  <c r="I189"/>
  <c r="C189"/>
  <c r="C188" s="1"/>
  <c r="C187" s="1"/>
  <c r="I188"/>
  <c r="H188"/>
  <c r="G188"/>
  <c r="F188"/>
  <c r="F187" s="1"/>
  <c r="E188"/>
  <c r="E187" s="1"/>
  <c r="D188"/>
  <c r="H187"/>
  <c r="D187"/>
  <c r="H186"/>
  <c r="I186" s="1"/>
  <c r="C186"/>
  <c r="C185" s="1"/>
  <c r="G185"/>
  <c r="F185"/>
  <c r="E185"/>
  <c r="D185"/>
  <c r="I184"/>
  <c r="C184"/>
  <c r="H183"/>
  <c r="G183"/>
  <c r="G182" s="1"/>
  <c r="F183"/>
  <c r="E183"/>
  <c r="D183"/>
  <c r="D182" s="1"/>
  <c r="C183"/>
  <c r="C182" s="1"/>
  <c r="F182"/>
  <c r="E182"/>
  <c r="I181"/>
  <c r="C181"/>
  <c r="H180"/>
  <c r="G180"/>
  <c r="I180" s="1"/>
  <c r="F180"/>
  <c r="E180"/>
  <c r="D180"/>
  <c r="C180"/>
  <c r="H179"/>
  <c r="G179"/>
  <c r="I179" s="1"/>
  <c r="F179"/>
  <c r="E179"/>
  <c r="D179"/>
  <c r="C179"/>
  <c r="I178"/>
  <c r="C178"/>
  <c r="I177"/>
  <c r="C177"/>
  <c r="C176" s="1"/>
  <c r="C175" s="1"/>
  <c r="I176"/>
  <c r="H176"/>
  <c r="G176"/>
  <c r="F176"/>
  <c r="F175" s="1"/>
  <c r="E176"/>
  <c r="E175" s="1"/>
  <c r="D176"/>
  <c r="H175"/>
  <c r="D175"/>
  <c r="I174"/>
  <c r="C174"/>
  <c r="I173"/>
  <c r="C173"/>
  <c r="H172"/>
  <c r="G172"/>
  <c r="I172" s="1"/>
  <c r="F172"/>
  <c r="E172"/>
  <c r="D172"/>
  <c r="C172"/>
  <c r="I171"/>
  <c r="C171"/>
  <c r="H170"/>
  <c r="I170" s="1"/>
  <c r="G170"/>
  <c r="F170"/>
  <c r="E170"/>
  <c r="D170"/>
  <c r="C170"/>
  <c r="I169"/>
  <c r="C169"/>
  <c r="I168"/>
  <c r="C168"/>
  <c r="H167"/>
  <c r="G167"/>
  <c r="I167" s="1"/>
  <c r="F167"/>
  <c r="E167"/>
  <c r="D167"/>
  <c r="C167"/>
  <c r="I166"/>
  <c r="C166"/>
  <c r="I165"/>
  <c r="C165"/>
  <c r="C164" s="1"/>
  <c r="H164"/>
  <c r="G164"/>
  <c r="I164" s="1"/>
  <c r="F164"/>
  <c r="E164"/>
  <c r="D164"/>
  <c r="I163"/>
  <c r="C163"/>
  <c r="H162"/>
  <c r="G162"/>
  <c r="I162" s="1"/>
  <c r="F162"/>
  <c r="E162"/>
  <c r="D162"/>
  <c r="C162"/>
  <c r="I161"/>
  <c r="C161"/>
  <c r="I160"/>
  <c r="C160"/>
  <c r="I159"/>
  <c r="C159"/>
  <c r="I158"/>
  <c r="C158"/>
  <c r="I157"/>
  <c r="C157"/>
  <c r="H156"/>
  <c r="I156" s="1"/>
  <c r="G156"/>
  <c r="F156"/>
  <c r="E156"/>
  <c r="D156"/>
  <c r="C156"/>
  <c r="I155"/>
  <c r="C155"/>
  <c r="C154" s="1"/>
  <c r="C146" s="1"/>
  <c r="I154"/>
  <c r="H154"/>
  <c r="G154"/>
  <c r="F154"/>
  <c r="F146" s="1"/>
  <c r="E154"/>
  <c r="D154"/>
  <c r="I153"/>
  <c r="C153"/>
  <c r="I152"/>
  <c r="C152"/>
  <c r="I151"/>
  <c r="C151"/>
  <c r="I150"/>
  <c r="C150"/>
  <c r="I149"/>
  <c r="C149"/>
  <c r="I148"/>
  <c r="C148"/>
  <c r="H147"/>
  <c r="I147" s="1"/>
  <c r="G147"/>
  <c r="F147"/>
  <c r="E147"/>
  <c r="E146" s="1"/>
  <c r="D147"/>
  <c r="D146" s="1"/>
  <c r="C147"/>
  <c r="G146"/>
  <c r="K116"/>
  <c r="H61"/>
  <c r="I61" s="1"/>
  <c r="C61"/>
  <c r="C60" s="1"/>
  <c r="G60"/>
  <c r="F60"/>
  <c r="E60"/>
  <c r="D60"/>
  <c r="I59"/>
  <c r="C59"/>
  <c r="I58"/>
  <c r="C58"/>
  <c r="C57" s="1"/>
  <c r="I57"/>
  <c r="H57"/>
  <c r="G57"/>
  <c r="F57"/>
  <c r="E57"/>
  <c r="D57"/>
  <c r="I56"/>
  <c r="C56"/>
  <c r="C55" s="1"/>
  <c r="H55"/>
  <c r="G55"/>
  <c r="I55" s="1"/>
  <c r="F55"/>
  <c r="E55"/>
  <c r="D55"/>
  <c r="I54"/>
  <c r="C54"/>
  <c r="I53"/>
  <c r="C53"/>
  <c r="C52" s="1"/>
  <c r="I52"/>
  <c r="H52"/>
  <c r="G52"/>
  <c r="F52"/>
  <c r="E52"/>
  <c r="D52"/>
  <c r="I51"/>
  <c r="C51"/>
  <c r="C50" s="1"/>
  <c r="H50"/>
  <c r="G50"/>
  <c r="I50" s="1"/>
  <c r="F50"/>
  <c r="E50"/>
  <c r="D50"/>
  <c r="I49"/>
  <c r="H49"/>
  <c r="C49"/>
  <c r="H48"/>
  <c r="I48" s="1"/>
  <c r="G48"/>
  <c r="F48"/>
  <c r="E48"/>
  <c r="D48"/>
  <c r="C48"/>
  <c r="I47"/>
  <c r="C47"/>
  <c r="I46"/>
  <c r="C46"/>
  <c r="H45"/>
  <c r="G45"/>
  <c r="I45" s="1"/>
  <c r="F45"/>
  <c r="E45"/>
  <c r="D45"/>
  <c r="C45"/>
  <c r="I44"/>
  <c r="C44"/>
  <c r="H43"/>
  <c r="I43" s="1"/>
  <c r="G43"/>
  <c r="F43"/>
  <c r="E43"/>
  <c r="D43"/>
  <c r="C43"/>
  <c r="I42"/>
  <c r="C42"/>
  <c r="C41" s="1"/>
  <c r="I41"/>
  <c r="H41"/>
  <c r="G41"/>
  <c r="F41"/>
  <c r="E41"/>
  <c r="D41"/>
  <c r="I40"/>
  <c r="C40"/>
  <c r="C39" s="1"/>
  <c r="H39"/>
  <c r="G39"/>
  <c r="I39" s="1"/>
  <c r="F39"/>
  <c r="E39"/>
  <c r="D39"/>
  <c r="I38"/>
  <c r="C38"/>
  <c r="H37"/>
  <c r="G37"/>
  <c r="I37" s="1"/>
  <c r="F37"/>
  <c r="E37"/>
  <c r="D37"/>
  <c r="C37"/>
  <c r="I36"/>
  <c r="C36"/>
  <c r="H35"/>
  <c r="I35" s="1"/>
  <c r="G35"/>
  <c r="F35"/>
  <c r="E35"/>
  <c r="D35"/>
  <c r="C35"/>
  <c r="I34"/>
  <c r="C34"/>
  <c r="I33"/>
  <c r="C33"/>
  <c r="H32"/>
  <c r="G32"/>
  <c r="I32" s="1"/>
  <c r="F32"/>
  <c r="E32"/>
  <c r="D32"/>
  <c r="C32"/>
  <c r="I31"/>
  <c r="C31"/>
  <c r="H30"/>
  <c r="I30" s="1"/>
  <c r="G30"/>
  <c r="F30"/>
  <c r="E30"/>
  <c r="D30"/>
  <c r="C30"/>
  <c r="I29"/>
  <c r="C29"/>
  <c r="C28" s="1"/>
  <c r="I28"/>
  <c r="H28"/>
  <c r="G28"/>
  <c r="F28"/>
  <c r="E28"/>
  <c r="D28"/>
  <c r="I27"/>
  <c r="C27"/>
  <c r="C26" s="1"/>
  <c r="H26"/>
  <c r="G26"/>
  <c r="I26" s="1"/>
  <c r="F26"/>
  <c r="E26"/>
  <c r="D26"/>
  <c r="I25"/>
  <c r="C25"/>
  <c r="H24"/>
  <c r="G24"/>
  <c r="I24" s="1"/>
  <c r="F24"/>
  <c r="E24"/>
  <c r="D24"/>
  <c r="C24"/>
  <c r="I23"/>
  <c r="C23"/>
  <c r="H22"/>
  <c r="I22" s="1"/>
  <c r="G22"/>
  <c r="F22"/>
  <c r="E22"/>
  <c r="D22"/>
  <c r="C22"/>
  <c r="I21"/>
  <c r="C21"/>
  <c r="C20" s="1"/>
  <c r="I20"/>
  <c r="H20"/>
  <c r="G20"/>
  <c r="F20"/>
  <c r="E20"/>
  <c r="D20"/>
  <c r="I19"/>
  <c r="C19"/>
  <c r="C18" s="1"/>
  <c r="C4" s="1"/>
  <c r="H18"/>
  <c r="G18"/>
  <c r="I18" s="1"/>
  <c r="F18"/>
  <c r="F4" s="1"/>
  <c r="E18"/>
  <c r="D18"/>
  <c r="I17"/>
  <c r="C17"/>
  <c r="H16"/>
  <c r="G16"/>
  <c r="I16" s="1"/>
  <c r="F16"/>
  <c r="E16"/>
  <c r="D16"/>
  <c r="C16"/>
  <c r="I15"/>
  <c r="C15"/>
  <c r="H14"/>
  <c r="I14" s="1"/>
  <c r="G14"/>
  <c r="F14"/>
  <c r="E14"/>
  <c r="D14"/>
  <c r="C14"/>
  <c r="I13"/>
  <c r="C13"/>
  <c r="I12"/>
  <c r="C12"/>
  <c r="H11"/>
  <c r="G11"/>
  <c r="I11" s="1"/>
  <c r="F11"/>
  <c r="E11"/>
  <c r="D11"/>
  <c r="C11"/>
  <c r="I10"/>
  <c r="C10"/>
  <c r="I9"/>
  <c r="C9"/>
  <c r="I8"/>
  <c r="C8"/>
  <c r="I7"/>
  <c r="C7"/>
  <c r="I6"/>
  <c r="C6"/>
  <c r="H5"/>
  <c r="I5" s="1"/>
  <c r="G5"/>
  <c r="F5"/>
  <c r="E5"/>
  <c r="E4" s="1"/>
  <c r="D5"/>
  <c r="D4" s="1"/>
  <c r="C5"/>
  <c r="G4"/>
  <c r="I60" l="1"/>
  <c r="I146"/>
  <c r="I4"/>
  <c r="H60"/>
  <c r="I183"/>
  <c r="H185"/>
  <c r="H182" s="1"/>
  <c r="I182" s="1"/>
  <c r="G197"/>
  <c r="I197" s="1"/>
  <c r="H4"/>
  <c r="H146"/>
  <c r="G175"/>
  <c r="I175" s="1"/>
  <c r="G187"/>
  <c r="I187" s="1"/>
  <c r="I185" l="1"/>
</calcChain>
</file>

<file path=xl/comments1.xml><?xml version="1.0" encoding="utf-8"?>
<comments xmlns="http://schemas.openxmlformats.org/spreadsheetml/2006/main">
  <authors>
    <author>李欢</author>
  </authors>
  <commentList>
    <comment ref="A5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01</t>
        </r>
      </text>
    </comment>
    <comment ref="J6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20199</t>
        </r>
      </text>
    </comment>
    <comment ref="J9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20402</t>
        </r>
      </text>
    </comment>
    <comment ref="A11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04</t>
        </r>
      </text>
    </comment>
    <comment ref="J13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20405</t>
        </r>
      </text>
    </comment>
    <comment ref="A14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05</t>
        </r>
      </text>
    </comment>
    <comment ref="J15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20406</t>
        </r>
      </text>
    </comment>
    <comment ref="A16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06</t>
        </r>
      </text>
    </comment>
    <comment ref="J17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20499</t>
        </r>
      </text>
    </comment>
    <comment ref="A18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08</t>
        </r>
      </text>
    </comment>
    <comment ref="J18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20499</t>
        </r>
      </text>
    </comment>
    <comment ref="J19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205</t>
        </r>
      </text>
    </comment>
    <comment ref="A20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11</t>
        </r>
      </text>
    </comment>
    <comment ref="J20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20501</t>
        </r>
      </text>
    </comment>
    <comment ref="A22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13</t>
        </r>
      </text>
    </comment>
    <comment ref="J23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20502</t>
        </r>
      </text>
    </comment>
    <comment ref="A24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23</t>
        </r>
      </text>
    </comment>
    <comment ref="A26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26</t>
        </r>
        <r>
          <rPr>
            <sz val="9"/>
            <rFont val="宋体"/>
            <charset val="134"/>
          </rPr>
          <t>，无</t>
        </r>
        <r>
          <rPr>
            <sz val="9"/>
            <rFont val="Tahoma"/>
            <family val="2"/>
            <charset val="134"/>
          </rPr>
          <t>27</t>
        </r>
      </text>
    </comment>
    <comment ref="J26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20503</t>
        </r>
      </text>
    </comment>
    <comment ref="A28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28</t>
        </r>
      </text>
    </comment>
    <comment ref="J29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20505</t>
        </r>
      </text>
    </comment>
    <comment ref="A30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29</t>
        </r>
        <r>
          <rPr>
            <sz val="9"/>
            <rFont val="宋体"/>
            <charset val="134"/>
          </rPr>
          <t>，无</t>
        </r>
        <r>
          <rPr>
            <sz val="9"/>
            <rFont val="Tahoma"/>
            <family val="2"/>
            <charset val="134"/>
          </rPr>
          <t>30</t>
        </r>
      </text>
    </comment>
    <comment ref="J31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20507</t>
        </r>
      </text>
    </comment>
    <comment ref="A32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31</t>
        </r>
      </text>
    </comment>
    <comment ref="J33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20508</t>
        </r>
      </text>
    </comment>
    <comment ref="A35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32</t>
        </r>
      </text>
    </comment>
    <comment ref="J35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20599</t>
        </r>
      </text>
    </comment>
    <comment ref="J36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206
</t>
        </r>
      </text>
    </comment>
    <comment ref="A37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33</t>
        </r>
      </text>
    </comment>
    <comment ref="J37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20601</t>
        </r>
      </text>
    </comment>
    <comment ref="A39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34</t>
        </r>
      </text>
    </comment>
    <comment ref="J40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20603</t>
        </r>
      </text>
    </comment>
    <comment ref="A41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36</t>
        </r>
      </text>
    </comment>
    <comment ref="J42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20607</t>
        </r>
      </text>
    </comment>
    <comment ref="A43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37</t>
        </r>
      </text>
    </comment>
    <comment ref="A45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38</t>
        </r>
      </text>
    </comment>
    <comment ref="J45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20699</t>
        </r>
      </text>
    </comment>
    <comment ref="A47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207</t>
        </r>
      </text>
    </comment>
    <comment ref="J47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20810</t>
        </r>
      </text>
    </comment>
    <comment ref="A48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20701</t>
        </r>
      </text>
    </comment>
    <comment ref="J50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20811</t>
        </r>
      </text>
    </comment>
    <comment ref="J53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20820</t>
        </r>
      </text>
    </comment>
    <comment ref="A54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20702</t>
        </r>
      </text>
    </comment>
    <comment ref="A56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20703</t>
        </r>
      </text>
    </comment>
    <comment ref="A59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20706</t>
        </r>
      </text>
    </comment>
    <comment ref="A61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20708</t>
        </r>
      </text>
    </comment>
    <comment ref="J62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21002</t>
        </r>
      </text>
    </comment>
    <comment ref="A64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20799</t>
        </r>
      </text>
    </comment>
    <comment ref="J65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21004</t>
        </r>
      </text>
    </comment>
    <comment ref="A66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208</t>
        </r>
      </text>
    </comment>
    <comment ref="A67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20801</t>
        </r>
      </text>
    </comment>
    <comment ref="J70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21011</t>
        </r>
      </text>
    </comment>
    <comment ref="A74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20802</t>
        </r>
      </text>
    </comment>
    <comment ref="J74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21015</t>
        </r>
      </text>
    </comment>
    <comment ref="A76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20805</t>
        </r>
      </text>
    </comment>
    <comment ref="A82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20808</t>
        </r>
      </text>
    </comment>
    <comment ref="A86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212</t>
        </r>
      </text>
    </comment>
    <comment ref="A87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21201</t>
        </r>
      </text>
    </comment>
    <comment ref="J89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22005</t>
        </r>
      </text>
    </comment>
    <comment ref="J91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221</t>
        </r>
      </text>
    </comment>
    <comment ref="A92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213</t>
        </r>
      </text>
    </comment>
    <comment ref="A93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21301</t>
        </r>
      </text>
    </comment>
    <comment ref="J94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22103</t>
        </r>
      </text>
    </comment>
    <comment ref="J96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222</t>
        </r>
      </text>
    </comment>
    <comment ref="J97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22201</t>
        </r>
      </text>
    </comment>
    <comment ref="J99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22204</t>
        </r>
      </text>
    </comment>
    <comment ref="J102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22401</t>
        </r>
      </text>
    </comment>
    <comment ref="J105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22405</t>
        </r>
      </text>
    </comment>
    <comment ref="A111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216</t>
        </r>
      </text>
    </comment>
    <comment ref="A116" authorId="0">
      <text>
        <r>
          <rPr>
            <b/>
            <sz val="9"/>
            <rFont val="宋体"/>
            <charset val="134"/>
          </rPr>
          <t>李欢</t>
        </r>
        <r>
          <rPr>
            <b/>
            <sz val="9"/>
            <rFont val="Tahoma"/>
            <family val="2"/>
            <charset val="134"/>
          </rPr>
          <t>:</t>
        </r>
        <r>
          <rPr>
            <sz val="9"/>
            <rFont val="Tahoma"/>
            <family val="2"/>
            <charset val="134"/>
          </rPr>
          <t xml:space="preserve">
220</t>
        </r>
      </text>
    </comment>
  </commentList>
</comments>
</file>

<file path=xl/sharedStrings.xml><?xml version="1.0" encoding="utf-8"?>
<sst xmlns="http://schemas.openxmlformats.org/spreadsheetml/2006/main" count="237" uniqueCount="189">
  <si>
    <t>2022年市级一般公共预算支出明细表</t>
    <phoneticPr fontId="4" type="noConversion"/>
  </si>
  <si>
    <t>单位：万元</t>
  </si>
  <si>
    <t>项目</t>
  </si>
  <si>
    <r>
      <t>2</t>
    </r>
    <r>
      <rPr>
        <sz val="11"/>
        <color theme="1"/>
        <rFont val="宋体"/>
        <family val="2"/>
        <charset val="134"/>
        <scheme val="minor"/>
      </rPr>
      <t>022年</t>
    </r>
    <r>
      <rPr>
        <sz val="11"/>
        <color theme="1"/>
        <rFont val="宋体"/>
        <family val="2"/>
        <charset val="134"/>
        <scheme val="minor"/>
      </rPr>
      <t>预算数</t>
    </r>
  </si>
  <si>
    <t>预算数为决算（执行）数%</t>
  </si>
  <si>
    <t>备注</t>
  </si>
  <si>
    <t>部门预算</t>
  </si>
  <si>
    <t>重点专项</t>
  </si>
  <si>
    <t>一、一般公共服务</t>
  </si>
  <si>
    <t xml:space="preserve">      行政运行</t>
  </si>
  <si>
    <t xml:space="preserve">    人大事务</t>
  </si>
  <si>
    <t xml:space="preserve">      事业运行</t>
  </si>
  <si>
    <t xml:space="preserve">    其他一般公共服务支出</t>
  </si>
  <si>
    <t xml:space="preserve">      机关服务</t>
  </si>
  <si>
    <t xml:space="preserve">     其他一般公共服务支出</t>
  </si>
  <si>
    <t xml:space="preserve">      政务公开审批</t>
  </si>
  <si>
    <t>四、公共安全支出</t>
  </si>
  <si>
    <t xml:space="preserve">      信访事务</t>
  </si>
  <si>
    <t xml:space="preserve">    公安</t>
  </si>
  <si>
    <t xml:space="preserve">    发展与改革事务</t>
  </si>
  <si>
    <t xml:space="preserve">    检察</t>
  </si>
  <si>
    <t xml:space="preserve">    其他发展与改革事务支出</t>
  </si>
  <si>
    <t xml:space="preserve">    法院</t>
  </si>
  <si>
    <t xml:space="preserve">    统计信息事务</t>
  </si>
  <si>
    <t xml:space="preserve">    司法</t>
  </si>
  <si>
    <t xml:space="preserve">    财政事务</t>
  </si>
  <si>
    <t xml:space="preserve">    其他公共安全支出</t>
  </si>
  <si>
    <t xml:space="preserve">    审计事务</t>
  </si>
  <si>
    <t xml:space="preserve">      其他公共安全支出</t>
  </si>
  <si>
    <t>五、教育支出</t>
  </si>
  <si>
    <t xml:space="preserve">    纪检监察事务</t>
  </si>
  <si>
    <t xml:space="preserve">    教育管理事务</t>
  </si>
  <si>
    <t xml:space="preserve">    商贸事务</t>
  </si>
  <si>
    <t xml:space="preserve">     其他教育管理事务支出</t>
  </si>
  <si>
    <t xml:space="preserve">    普通教育</t>
  </si>
  <si>
    <t xml:space="preserve">    民族事务</t>
  </si>
  <si>
    <t xml:space="preserve">      学前教育</t>
  </si>
  <si>
    <t xml:space="preserve">      高中教育</t>
  </si>
  <si>
    <t xml:space="preserve">    档案事务</t>
  </si>
  <si>
    <t xml:space="preserve">    职业教育</t>
  </si>
  <si>
    <t xml:space="preserve">      中专教育</t>
  </si>
  <si>
    <t xml:space="preserve">    民主党派及工商联事务</t>
  </si>
  <si>
    <t xml:space="preserve">      高等职业教育</t>
  </si>
  <si>
    <t xml:space="preserve">    广播电视教育</t>
  </si>
  <si>
    <t xml:space="preserve">    群众团体事务</t>
  </si>
  <si>
    <t xml:space="preserve">      广播电视学校</t>
  </si>
  <si>
    <t xml:space="preserve">    特殊教育</t>
  </si>
  <si>
    <t xml:space="preserve">    党委办公厅（室）及相关机构事务</t>
  </si>
  <si>
    <t xml:space="preserve">      特殊学校教育</t>
  </si>
  <si>
    <t xml:space="preserve">    进修及培训</t>
  </si>
  <si>
    <t xml:space="preserve">      干部教育</t>
  </si>
  <si>
    <t xml:space="preserve">    组织事务</t>
  </si>
  <si>
    <t xml:space="preserve">    其他教育支出</t>
  </si>
  <si>
    <t>六、科学技术支出</t>
  </si>
  <si>
    <t xml:space="preserve">    宣传事务</t>
  </si>
  <si>
    <t xml:space="preserve">    科学技术管理事务</t>
  </si>
  <si>
    <t xml:space="preserve">    统战事务</t>
  </si>
  <si>
    <t xml:space="preserve">      其他科学技术管理事务支出</t>
  </si>
  <si>
    <t xml:space="preserve">    应用研究</t>
  </si>
  <si>
    <t xml:space="preserve">    其他共产党事务支出</t>
  </si>
  <si>
    <t xml:space="preserve">      机构运行</t>
  </si>
  <si>
    <t xml:space="preserve">    科学技术普及</t>
  </si>
  <si>
    <t xml:space="preserve">    网信事务</t>
  </si>
  <si>
    <t xml:space="preserve">      其他科学技术普及支出</t>
  </si>
  <si>
    <t xml:space="preserve">    市场监督管理事务</t>
  </si>
  <si>
    <t xml:space="preserve">    其他科学技术支出</t>
  </si>
  <si>
    <t xml:space="preserve">      其他科学技术支出</t>
  </si>
  <si>
    <t xml:space="preserve">      死亡抚恤</t>
  </si>
  <si>
    <t>七、文化旅游体育与传媒支出</t>
  </si>
  <si>
    <t xml:space="preserve">    社会福利</t>
  </si>
  <si>
    <t xml:space="preserve">    文化和旅游</t>
  </si>
  <si>
    <t xml:space="preserve">      儿童福利</t>
  </si>
  <si>
    <t xml:space="preserve">      社会福利事业单位</t>
  </si>
  <si>
    <t xml:space="preserve">      艺术表演团体</t>
  </si>
  <si>
    <t xml:space="preserve">    残疾人事业</t>
  </si>
  <si>
    <t xml:space="preserve">      群众文化</t>
  </si>
  <si>
    <t xml:space="preserve">      文化和旅游市场管理</t>
  </si>
  <si>
    <t xml:space="preserve">      其他残疾人事业支出</t>
  </si>
  <si>
    <t xml:space="preserve">      其他文化和旅游支出</t>
  </si>
  <si>
    <t xml:space="preserve">    临时救助</t>
  </si>
  <si>
    <t xml:space="preserve">    文物</t>
  </si>
  <si>
    <t xml:space="preserve">      流浪乞讨人员救助支出</t>
  </si>
  <si>
    <t xml:space="preserve">      文物保护</t>
  </si>
  <si>
    <t xml:space="preserve">    退役军人管理事务</t>
  </si>
  <si>
    <t xml:space="preserve">    体育</t>
  </si>
  <si>
    <t xml:space="preserve">      部队供应</t>
  </si>
  <si>
    <t xml:space="preserve">      群众体育</t>
  </si>
  <si>
    <t>九、卫生健康支出</t>
  </si>
  <si>
    <t xml:space="preserve">    新闻出版电影</t>
  </si>
  <si>
    <t xml:space="preserve">    卫生健康管理事务</t>
  </si>
  <si>
    <t xml:space="preserve">      出版发行</t>
  </si>
  <si>
    <t xml:space="preserve">    广播电视</t>
  </si>
  <si>
    <t xml:space="preserve">      一般行政管理事务</t>
  </si>
  <si>
    <t xml:space="preserve">    公立医院</t>
  </si>
  <si>
    <t xml:space="preserve">      电视</t>
  </si>
  <si>
    <t xml:space="preserve">      综合医院</t>
  </si>
  <si>
    <r>
      <t xml:space="preserve">       </t>
    </r>
    <r>
      <rPr>
        <sz val="11"/>
        <rFont val="宋体"/>
        <charset val="134"/>
      </rPr>
      <t>其他文化体育与传媒支出</t>
    </r>
  </si>
  <si>
    <t xml:space="preserve">      中医（民族）医院</t>
  </si>
  <si>
    <t xml:space="preserve">    其他文化体育与传媒支出</t>
  </si>
  <si>
    <t xml:space="preserve">    公共卫生</t>
  </si>
  <si>
    <t>八、社会保障和就业支出</t>
  </si>
  <si>
    <t xml:space="preserve">      疾病预防控制机构</t>
  </si>
  <si>
    <t xml:space="preserve">    人力资源和社会保障管理事务</t>
  </si>
  <si>
    <t xml:space="preserve">      卫生监督机构</t>
  </si>
  <si>
    <t xml:space="preserve">      妇幼保健机构</t>
  </si>
  <si>
    <t xml:space="preserve">      劳动保障监察</t>
  </si>
  <si>
    <t xml:space="preserve">      采供血机构</t>
  </si>
  <si>
    <t xml:space="preserve">      就业管理事务</t>
  </si>
  <si>
    <t xml:space="preserve">    行政事业单位医疗</t>
  </si>
  <si>
    <t xml:space="preserve">      社会保险经办机构</t>
  </si>
  <si>
    <t xml:space="preserve">      行政单位医疗</t>
  </si>
  <si>
    <t xml:space="preserve">      劳动关系和维权</t>
  </si>
  <si>
    <t xml:space="preserve">      事业单位医疗</t>
  </si>
  <si>
    <t xml:space="preserve">      公共就业服务和职业技能鉴定机构</t>
  </si>
  <si>
    <t xml:space="preserve">      公务员医疗补助</t>
  </si>
  <si>
    <t xml:space="preserve">    民政管理事务</t>
  </si>
  <si>
    <t xml:space="preserve">    医疗保障管理事务</t>
  </si>
  <si>
    <t xml:space="preserve">    行政事业单位离退休</t>
  </si>
  <si>
    <t>十、节能环保支出</t>
  </si>
  <si>
    <t xml:space="preserve">      归口管理的行政单位离退休</t>
  </si>
  <si>
    <t xml:space="preserve">    环境保护管理事务</t>
  </si>
  <si>
    <t xml:space="preserve">      事业单位离退休</t>
  </si>
  <si>
    <t xml:space="preserve">      离退休人员管理机构</t>
  </si>
  <si>
    <t xml:space="preserve">    自然生态保护</t>
  </si>
  <si>
    <t xml:space="preserve">      机关事业单位基本养老保险缴费支出</t>
  </si>
  <si>
    <t xml:space="preserve">      生态保护</t>
  </si>
  <si>
    <t xml:space="preserve">      对机关事业单位基本养老保险基金的补助</t>
  </si>
  <si>
    <t xml:space="preserve">      农村环境保护</t>
  </si>
  <si>
    <t xml:space="preserve">    抚恤</t>
  </si>
  <si>
    <t xml:space="preserve">     其他自然生态保护支出</t>
  </si>
  <si>
    <t xml:space="preserve">    污染减排</t>
  </si>
  <si>
    <t xml:space="preserve">       自然资源规划及管理</t>
  </si>
  <si>
    <t xml:space="preserve">      生态环境监测与信息</t>
  </si>
  <si>
    <t xml:space="preserve">        土地资源储备支出</t>
  </si>
  <si>
    <t xml:space="preserve">      生态环境执法监察</t>
  </si>
  <si>
    <t xml:space="preserve">        行政运行</t>
  </si>
  <si>
    <t>十一、城乡社区支出</t>
  </si>
  <si>
    <t xml:space="preserve">        一般行政管理事务</t>
  </si>
  <si>
    <t xml:space="preserve">      城乡社区管理事务</t>
  </si>
  <si>
    <t xml:space="preserve">        地质矿产资源与环境调查</t>
  </si>
  <si>
    <t xml:space="preserve">     其他自然资源事务支出</t>
  </si>
  <si>
    <t xml:space="preserve">        其他城乡社区管理事务支出</t>
  </si>
  <si>
    <t xml:space="preserve">      气象事务</t>
  </si>
  <si>
    <t xml:space="preserve">      城乡社区规划与管理</t>
  </si>
  <si>
    <t xml:space="preserve">        气象事业机构</t>
  </si>
  <si>
    <t xml:space="preserve">      建设市场管理与监督</t>
  </si>
  <si>
    <t>十九、住房保障支出</t>
  </si>
  <si>
    <t>十二、农林水支出</t>
  </si>
  <si>
    <t xml:space="preserve">      保障性安居工程支出</t>
  </si>
  <si>
    <t xml:space="preserve">      农业</t>
  </si>
  <si>
    <t xml:space="preserve">        公共租赁住房</t>
  </si>
  <si>
    <t xml:space="preserve">      城乡社区住宅</t>
  </si>
  <si>
    <t xml:space="preserve">        事业运行</t>
  </si>
  <si>
    <t xml:space="preserve">        住房公积金管理</t>
  </si>
  <si>
    <t xml:space="preserve">      林业和草原</t>
  </si>
  <si>
    <t>二十、粮油物资储备支出</t>
  </si>
  <si>
    <t xml:space="preserve">      粮油事务</t>
  </si>
  <si>
    <t xml:space="preserve">        事业机构</t>
  </si>
  <si>
    <t xml:space="preserve">      水利</t>
  </si>
  <si>
    <t xml:space="preserve">      粮油储备</t>
  </si>
  <si>
    <t xml:space="preserve">        储备粮油补贴</t>
  </si>
  <si>
    <t xml:space="preserve">        其他水利支出</t>
  </si>
  <si>
    <t>二十一、灾害防治及应急管理支出</t>
  </si>
  <si>
    <t>十三、交通运输支出</t>
  </si>
  <si>
    <t xml:space="preserve">     应急管理事务</t>
  </si>
  <si>
    <t xml:space="preserve">      公路水路运输</t>
  </si>
  <si>
    <t xml:space="preserve">       行政运行</t>
  </si>
  <si>
    <t xml:space="preserve">       事业运行</t>
  </si>
  <si>
    <t xml:space="preserve">        公路运输管理</t>
  </si>
  <si>
    <t xml:space="preserve">     地震事务</t>
  </si>
  <si>
    <t>十四、资源勘探信息等支出</t>
  </si>
  <si>
    <t xml:space="preserve">      工业和信息产业监管</t>
  </si>
  <si>
    <t>二十二、预备费</t>
  </si>
  <si>
    <t>二十三、债务还本支出</t>
  </si>
  <si>
    <t xml:space="preserve">      国有资产监管</t>
  </si>
  <si>
    <t xml:space="preserve">      地方政府一般债务还本支出</t>
  </si>
  <si>
    <t xml:space="preserve">        地方政府一般债券还本支出</t>
  </si>
  <si>
    <t>十五、商业服务业等支出</t>
  </si>
  <si>
    <t>二十四、债务付息支出</t>
  </si>
  <si>
    <t xml:space="preserve">      商业流通事务</t>
  </si>
  <si>
    <t xml:space="preserve">      地方政府一般债务付息支出</t>
  </si>
  <si>
    <t xml:space="preserve">      地方政府一般债券付息支出</t>
  </si>
  <si>
    <t xml:space="preserve">      其他商业服务业等支出</t>
  </si>
  <si>
    <t>二十六、其他支出</t>
  </si>
  <si>
    <t xml:space="preserve">        其他商业服务业等支出</t>
  </si>
  <si>
    <t xml:space="preserve">        年初预留</t>
  </si>
  <si>
    <t>十八、自然资源海洋气象等支出</t>
  </si>
  <si>
    <t>支出合计</t>
  </si>
  <si>
    <t xml:space="preserve">      自然资源事务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</si>
</sst>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3" formatCode="_ * #,##0.00_ ;_ * \-#,##0.00_ ;_ * &quot;-&quot;??_ ;_ @_ "/>
    <numFmt numFmtId="176" formatCode="0_);[Red]\(0\)"/>
    <numFmt numFmtId="177" formatCode="0_ "/>
    <numFmt numFmtId="178" formatCode="0.0_ 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  <numFmt numFmtId="181" formatCode="_(* #,##0_);_(* \(#,##0\);_(* &quot;-&quot;_);_(@_)"/>
  </numFmts>
  <fonts count="48">
    <font>
      <sz val="11"/>
      <color theme="1"/>
      <name val="宋体"/>
      <family val="2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11"/>
      <color indexed="8"/>
      <name val="宋体"/>
      <charset val="134"/>
    </font>
    <font>
      <sz val="12"/>
      <color indexed="10"/>
      <name val="宋体"/>
      <charset val="134"/>
    </font>
    <font>
      <b/>
      <sz val="9"/>
      <name val="宋体"/>
      <charset val="134"/>
    </font>
    <font>
      <b/>
      <sz val="9"/>
      <name val="Tahoma"/>
      <family val="2"/>
      <charset val="134"/>
    </font>
    <font>
      <sz val="9"/>
      <name val="Tahoma"/>
      <family val="2"/>
      <charset val="134"/>
    </font>
    <font>
      <sz val="12"/>
      <name val="Courier"/>
      <family val="3"/>
    </font>
    <font>
      <sz val="12"/>
      <name val="??ì?"/>
      <family val="2"/>
    </font>
    <font>
      <sz val="10"/>
      <name val="MS Sans Serif"/>
      <family val="2"/>
    </font>
    <font>
      <sz val="10"/>
      <name val="Arial"/>
      <family val="2"/>
    </font>
    <font>
      <u/>
      <sz val="12"/>
      <color indexed="12"/>
      <name val="Times New Roman"/>
      <family val="1"/>
    </font>
    <font>
      <sz val="11"/>
      <color indexed="9"/>
      <name val="宋体"/>
      <charset val="134"/>
    </font>
    <font>
      <sz val="12"/>
      <color indexed="9"/>
      <name val="宋体"/>
      <charset val="134"/>
    </font>
    <font>
      <b/>
      <sz val="12"/>
      <name val="Times New Roman"/>
      <family val="1"/>
    </font>
    <font>
      <sz val="7"/>
      <name val="Small Fonts"/>
      <family val="2"/>
    </font>
    <font>
      <u/>
      <sz val="12"/>
      <color indexed="36"/>
      <name val="Times New Roman"/>
      <family val="1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b/>
      <sz val="18"/>
      <color indexed="62"/>
      <name val="宋体"/>
      <charset val="134"/>
    </font>
    <font>
      <sz val="11"/>
      <color indexed="20"/>
      <name val="宋体"/>
      <charset val="134"/>
    </font>
    <font>
      <sz val="12"/>
      <color indexed="16"/>
      <name val="宋体"/>
      <charset val="134"/>
    </font>
    <font>
      <sz val="11"/>
      <color indexed="16"/>
      <name val="宋体"/>
      <charset val="134"/>
    </font>
    <font>
      <sz val="16"/>
      <name val="宋体"/>
      <charset val="134"/>
    </font>
    <font>
      <sz val="12"/>
      <name val="Times New Roman"/>
      <family val="1"/>
    </font>
    <font>
      <u/>
      <sz val="12"/>
      <color indexed="12"/>
      <name val="宋体"/>
      <charset val="134"/>
    </font>
    <font>
      <sz val="11"/>
      <color indexed="17"/>
      <name val="宋体"/>
      <charset val="134"/>
    </font>
    <font>
      <sz val="12"/>
      <color indexed="17"/>
      <name val="宋体"/>
      <charset val="134"/>
    </font>
    <font>
      <u/>
      <sz val="12"/>
      <color indexed="36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</fonts>
  <fills count="4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3"/>
        <bgColor indexed="53"/>
      </patternFill>
    </fill>
    <fill>
      <patternFill patternType="solid">
        <fgColor indexed="42"/>
        <bgColor indexed="42"/>
      </patternFill>
    </fill>
    <fill>
      <patternFill patternType="solid">
        <fgColor indexed="51"/>
        <bgColor indexed="51"/>
      </patternFill>
    </fill>
    <fill>
      <patternFill patternType="solid">
        <fgColor indexed="54"/>
        <bgColor indexed="64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85">
    <xf numFmtId="0" fontId="0" fillId="0" borderId="0">
      <alignment vertical="center"/>
    </xf>
    <xf numFmtId="0" fontId="1" fillId="0" borderId="0"/>
    <xf numFmtId="0" fontId="15" fillId="0" borderId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" fontId="17" fillId="0" borderId="0" applyFont="0" applyFill="0" applyBorder="0" applyAlignment="0" applyProtection="0"/>
    <xf numFmtId="0" fontId="18" fillId="0" borderId="0"/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21" fillId="22" borderId="0" applyNumberFormat="0" applyBorder="0" applyAlignment="0" applyProtection="0"/>
    <xf numFmtId="0" fontId="21" fillId="26" borderId="0" applyNumberFormat="0" applyBorder="0" applyAlignment="0" applyProtection="0"/>
    <xf numFmtId="0" fontId="21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4" borderId="0" applyNumberFormat="0" applyBorder="0" applyAlignment="0" applyProtection="0"/>
    <xf numFmtId="0" fontId="21" fillId="30" borderId="0" applyNumberFormat="0" applyBorder="0" applyAlignment="0" applyProtection="0"/>
    <xf numFmtId="0" fontId="5" fillId="21" borderId="0" applyNumberFormat="0" applyBorder="0" applyAlignment="0" applyProtection="0"/>
    <xf numFmtId="0" fontId="5" fillId="31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22" fillId="0" borderId="0" applyNumberFormat="0" applyFill="0" applyBorder="0" applyAlignment="0" applyProtection="0"/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80" fontId="18" fillId="0" borderId="0" applyFont="0" applyFill="0" applyBorder="0" applyAlignment="0" applyProtection="0"/>
    <xf numFmtId="37" fontId="23" fillId="0" borderId="0"/>
    <xf numFmtId="0" fontId="17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25" fillId="0" borderId="2" applyNumberFormat="0" applyFill="0" applyAlignment="0" applyProtection="0">
      <alignment vertical="center"/>
    </xf>
    <xf numFmtId="0" fontId="25" fillId="0" borderId="2" applyNumberFormat="0" applyFill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/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1" fillId="21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4" borderId="0" applyNumberFormat="0" applyBorder="0" applyAlignment="0" applyProtection="0"/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6" fillId="4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25" borderId="0" applyNumberFormat="0" applyBorder="0" applyAlignment="0" applyProtection="0"/>
    <xf numFmtId="0" fontId="36" fillId="4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top"/>
      <protection locked="0"/>
    </xf>
    <xf numFmtId="0" fontId="7" fillId="0" borderId="5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39" fillId="35" borderId="6" applyNumberFormat="0" applyAlignment="0" applyProtection="0">
      <alignment vertical="center"/>
    </xf>
    <xf numFmtId="0" fontId="39" fillId="35" borderId="6" applyNumberFormat="0" applyAlignment="0" applyProtection="0">
      <alignment vertical="center"/>
    </xf>
    <xf numFmtId="0" fontId="40" fillId="36" borderId="7" applyNumberFormat="0" applyAlignment="0" applyProtection="0">
      <alignment vertical="center"/>
    </xf>
    <xf numFmtId="0" fontId="40" fillId="36" borderId="7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8" applyNumberFormat="0" applyFill="0" applyAlignment="0" applyProtection="0">
      <alignment vertical="center"/>
    </xf>
    <xf numFmtId="0" fontId="43" fillId="0" borderId="8" applyNumberFormat="0" applyFill="0" applyAlignment="0" applyProtection="0">
      <alignment vertical="center"/>
    </xf>
    <xf numFmtId="0" fontId="17" fillId="0" borderId="0"/>
    <xf numFmtId="181" fontId="1" fillId="0" borderId="0" applyFont="0" applyFill="0" applyBorder="0" applyAlignment="0" applyProtection="0"/>
    <xf numFmtId="4" fontId="17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44" fillId="37" borderId="0" applyNumberFormat="0" applyBorder="0" applyAlignment="0" applyProtection="0"/>
    <xf numFmtId="0" fontId="44" fillId="38" borderId="0" applyNumberFormat="0" applyBorder="0" applyAlignment="0" applyProtection="0"/>
    <xf numFmtId="0" fontId="44" fillId="39" borderId="0" applyNumberFormat="0" applyBorder="0" applyAlignment="0" applyProtection="0"/>
    <xf numFmtId="0" fontId="20" fillId="40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0" fillId="42" borderId="0" applyNumberFormat="0" applyBorder="0" applyAlignment="0" applyProtection="0">
      <alignment vertical="center"/>
    </xf>
    <xf numFmtId="0" fontId="20" fillId="4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43" borderId="0" applyNumberFormat="0" applyBorder="0" applyAlignment="0" applyProtection="0">
      <alignment vertical="center"/>
    </xf>
    <xf numFmtId="0" fontId="20" fillId="43" borderId="0" applyNumberFormat="0" applyBorder="0" applyAlignment="0" applyProtection="0">
      <alignment vertical="center"/>
    </xf>
    <xf numFmtId="0" fontId="45" fillId="44" borderId="0" applyNumberFormat="0" applyBorder="0" applyAlignment="0" applyProtection="0">
      <alignment vertical="center"/>
    </xf>
    <xf numFmtId="0" fontId="45" fillId="44" borderId="0" applyNumberFormat="0" applyBorder="0" applyAlignment="0" applyProtection="0">
      <alignment vertical="center"/>
    </xf>
    <xf numFmtId="0" fontId="46" fillId="35" borderId="9" applyNumberFormat="0" applyAlignment="0" applyProtection="0">
      <alignment vertical="center"/>
    </xf>
    <xf numFmtId="0" fontId="46" fillId="35" borderId="9" applyNumberFormat="0" applyAlignment="0" applyProtection="0">
      <alignment vertical="center"/>
    </xf>
    <xf numFmtId="0" fontId="47" fillId="7" borderId="6" applyNumberFormat="0" applyAlignment="0" applyProtection="0">
      <alignment vertical="center"/>
    </xf>
    <xf numFmtId="0" fontId="47" fillId="7" borderId="6" applyNumberFormat="0" applyAlignment="0" applyProtection="0">
      <alignment vertical="center"/>
    </xf>
    <xf numFmtId="0" fontId="15" fillId="0" borderId="0"/>
    <xf numFmtId="0" fontId="18" fillId="0" borderId="0"/>
    <xf numFmtId="0" fontId="1" fillId="33" borderId="10" applyNumberFormat="0" applyFont="0" applyAlignment="0" applyProtection="0">
      <alignment vertical="center"/>
    </xf>
    <xf numFmtId="0" fontId="1" fillId="33" borderId="10" applyNumberFormat="0" applyFont="0" applyAlignment="0" applyProtection="0">
      <alignment vertical="center"/>
    </xf>
  </cellStyleXfs>
  <cellXfs count="36">
    <xf numFmtId="0" fontId="0" fillId="0" borderId="0" xfId="0">
      <alignment vertical="center"/>
    </xf>
    <xf numFmtId="0" fontId="2" fillId="0" borderId="0" xfId="1" applyFont="1" applyFill="1" applyAlignment="1">
      <alignment horizontal="center" vertical="center" wrapText="1"/>
    </xf>
    <xf numFmtId="0" fontId="0" fillId="0" borderId="0" xfId="1" applyFont="1" applyFill="1" applyAlignment="1">
      <alignment vertical="center" wrapText="1"/>
    </xf>
    <xf numFmtId="0" fontId="0" fillId="0" borderId="0" xfId="1" applyFont="1" applyFill="1" applyAlignment="1">
      <alignment horizontal="right" vertical="center" wrapText="1"/>
    </xf>
    <xf numFmtId="0" fontId="0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0" fontId="6" fillId="0" borderId="1" xfId="1" applyFont="1" applyFill="1" applyBorder="1" applyAlignment="1">
      <alignment vertical="center" wrapText="1"/>
    </xf>
    <xf numFmtId="176" fontId="6" fillId="0" borderId="1" xfId="1" applyNumberFormat="1" applyFont="1" applyFill="1" applyBorder="1" applyAlignment="1">
      <alignment horizontal="right" vertical="center" wrapText="1"/>
    </xf>
    <xf numFmtId="176" fontId="6" fillId="0" borderId="1" xfId="1" applyNumberFormat="1" applyFont="1" applyFill="1" applyBorder="1" applyAlignment="1">
      <alignment horizontal="center" vertical="center" wrapText="1"/>
    </xf>
    <xf numFmtId="176" fontId="7" fillId="0" borderId="1" xfId="1" applyNumberFormat="1" applyFont="1" applyFill="1" applyBorder="1" applyAlignment="1">
      <alignment horizontal="right" vertical="center" wrapText="1"/>
    </xf>
    <xf numFmtId="177" fontId="8" fillId="0" borderId="1" xfId="1" applyNumberFormat="1" applyFont="1" applyFill="1" applyBorder="1" applyAlignment="1" applyProtection="1">
      <alignment horizontal="left" vertical="center" wrapText="1"/>
      <protection locked="0"/>
    </xf>
    <xf numFmtId="176" fontId="8" fillId="0" borderId="1" xfId="1" applyNumberFormat="1" applyFont="1" applyFill="1" applyBorder="1" applyAlignment="1">
      <alignment horizontal="right" vertical="center" wrapText="1"/>
    </xf>
    <xf numFmtId="0" fontId="9" fillId="0" borderId="0" xfId="1" applyFont="1" applyFill="1" applyAlignment="1">
      <alignment vertical="center" wrapText="1"/>
    </xf>
    <xf numFmtId="176" fontId="8" fillId="0" borderId="1" xfId="1" applyNumberFormat="1" applyFont="1" applyFill="1" applyBorder="1" applyAlignment="1">
      <alignment horizontal="center" vertical="center" wrapText="1"/>
    </xf>
    <xf numFmtId="176" fontId="10" fillId="0" borderId="1" xfId="1" applyNumberFormat="1" applyFont="1" applyFill="1" applyBorder="1" applyAlignment="1">
      <alignment horizontal="righ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178" fontId="8" fillId="0" borderId="1" xfId="1" applyNumberFormat="1" applyFont="1" applyFill="1" applyBorder="1" applyAlignment="1" applyProtection="1">
      <alignment horizontal="left" vertical="center" wrapText="1"/>
      <protection locked="0"/>
    </xf>
    <xf numFmtId="0" fontId="8" fillId="0" borderId="1" xfId="1" applyFont="1" applyFill="1" applyBorder="1" applyAlignment="1">
      <alignment vertical="center" wrapText="1"/>
    </xf>
    <xf numFmtId="0" fontId="10" fillId="0" borderId="1" xfId="1" applyFont="1" applyFill="1" applyBorder="1" applyAlignment="1">
      <alignment vertical="center" wrapText="1"/>
    </xf>
    <xf numFmtId="0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1" applyNumberFormat="1" applyFont="1" applyFill="1" applyBorder="1" applyAlignment="1" applyProtection="1">
      <alignment vertical="center" wrapText="1"/>
      <protection locked="0"/>
    </xf>
    <xf numFmtId="0" fontId="10" fillId="0" borderId="1" xfId="1" applyNumberFormat="1" applyFont="1" applyFill="1" applyBorder="1" applyAlignment="1" applyProtection="1">
      <alignment vertical="center" wrapText="1"/>
      <protection locked="0"/>
    </xf>
    <xf numFmtId="1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1" fontId="8" fillId="0" borderId="1" xfId="1" applyNumberFormat="1" applyFont="1" applyFill="1" applyBorder="1" applyAlignment="1" applyProtection="1">
      <alignment vertical="center" wrapText="1"/>
      <protection locked="0"/>
    </xf>
    <xf numFmtId="1" fontId="10" fillId="0" borderId="1" xfId="1" applyNumberFormat="1" applyFont="1" applyFill="1" applyBorder="1" applyAlignment="1" applyProtection="1">
      <alignment vertical="center" wrapText="1"/>
      <protection locked="0"/>
    </xf>
    <xf numFmtId="0" fontId="8" fillId="0" borderId="1" xfId="1" applyFont="1" applyFill="1" applyBorder="1" applyAlignment="1">
      <alignment horizontal="left" vertical="center" wrapText="1"/>
    </xf>
    <xf numFmtId="176" fontId="6" fillId="0" borderId="1" xfId="1" applyNumberFormat="1" applyFont="1" applyFill="1" applyBorder="1" applyAlignment="1">
      <alignment vertical="center" wrapText="1"/>
    </xf>
    <xf numFmtId="176" fontId="8" fillId="0" borderId="1" xfId="1" applyNumberFormat="1" applyFont="1" applyFill="1" applyBorder="1" applyAlignment="1">
      <alignment vertical="center" wrapText="1"/>
    </xf>
    <xf numFmtId="176" fontId="0" fillId="0" borderId="1" xfId="1" applyNumberFormat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right" vertical="center" wrapText="1"/>
    </xf>
    <xf numFmtId="0" fontId="0" fillId="0" borderId="1" xfId="1" applyFont="1" applyFill="1" applyBorder="1" applyAlignment="1">
      <alignment vertical="center" wrapText="1"/>
    </xf>
    <xf numFmtId="0" fontId="0" fillId="0" borderId="0" xfId="1" applyFont="1" applyFill="1" applyAlignment="1">
      <alignment horizontal="right" vertical="center" wrapText="1"/>
    </xf>
    <xf numFmtId="0" fontId="0" fillId="0" borderId="0" xfId="1" applyFont="1" applyFill="1" applyAlignment="1">
      <alignment horizontal="center" vertical="center" wrapText="1"/>
    </xf>
    <xf numFmtId="0" fontId="7" fillId="0" borderId="1" xfId="1" applyFont="1" applyFill="1" applyBorder="1" applyAlignment="1">
      <alignment vertical="center" wrapText="1"/>
    </xf>
  </cellXfs>
  <cellStyles count="185">
    <cellStyle name="?′?¨ò?" xfId="2"/>
    <cellStyle name="?§??[0]_??×ü" xfId="3"/>
    <cellStyle name="?§??_??×ü" xfId="4"/>
    <cellStyle name="?§??·???[0]_??2??t·???×êá?" xfId="5"/>
    <cellStyle name="?§??·???_??2??t·???×êá?" xfId="6"/>
    <cellStyle name="?§·???[0]_laroux" xfId="7"/>
    <cellStyle name="?§·???_97-917" xfId="8"/>
    <cellStyle name="_ET_STYLE_NoName_00_" xfId="9"/>
    <cellStyle name="20% - 强调文字颜色 1 2" xfId="10"/>
    <cellStyle name="20% - 强调文字颜色 1 3" xfId="11"/>
    <cellStyle name="20% - 强调文字颜色 2 2" xfId="12"/>
    <cellStyle name="20% - 强调文字颜色 2 3" xfId="13"/>
    <cellStyle name="20% - 强调文字颜色 3 2" xfId="14"/>
    <cellStyle name="20% - 强调文字颜色 3 3" xfId="15"/>
    <cellStyle name="20% - 强调文字颜色 4 2" xfId="16"/>
    <cellStyle name="20% - 强调文字颜色 4 3" xfId="17"/>
    <cellStyle name="20% - 强调文字颜色 5 2" xfId="18"/>
    <cellStyle name="20% - 强调文字颜色 5 3" xfId="19"/>
    <cellStyle name="20% - 强调文字颜色 6 2" xfId="20"/>
    <cellStyle name="20% - 强调文字颜色 6 3" xfId="21"/>
    <cellStyle name="3???á′?ó" xfId="22"/>
    <cellStyle name="3￡1?_??2??t·???×êá?" xfId="23"/>
    <cellStyle name="40% - 强调文字颜色 1 2" xfId="24"/>
    <cellStyle name="40% - 强调文字颜色 1 3" xfId="25"/>
    <cellStyle name="40% - 强调文字颜色 2 2" xfId="26"/>
    <cellStyle name="40% - 强调文字颜色 2 3" xfId="27"/>
    <cellStyle name="40% - 强调文字颜色 3 2" xfId="28"/>
    <cellStyle name="40% - 强调文字颜色 3 3" xfId="29"/>
    <cellStyle name="40% - 强调文字颜色 4 2" xfId="30"/>
    <cellStyle name="40% - 强调文字颜色 4 3" xfId="31"/>
    <cellStyle name="40% - 强调文字颜色 5 2" xfId="32"/>
    <cellStyle name="40% - 强调文字颜色 5 3" xfId="33"/>
    <cellStyle name="40% - 强调文字颜色 6 2" xfId="34"/>
    <cellStyle name="40% - 强调文字颜色 6 3" xfId="35"/>
    <cellStyle name="60% - 强调文字颜色 1 2" xfId="36"/>
    <cellStyle name="60% - 强调文字颜色 1 3" xfId="37"/>
    <cellStyle name="60% - 强调文字颜色 2 2" xfId="38"/>
    <cellStyle name="60% - 强调文字颜色 2 3" xfId="39"/>
    <cellStyle name="60% - 强调文字颜色 3 2" xfId="40"/>
    <cellStyle name="60% - 强调文字颜色 3 3" xfId="41"/>
    <cellStyle name="60% - 强调文字颜色 4 2" xfId="42"/>
    <cellStyle name="60% - 强调文字颜色 4 3" xfId="43"/>
    <cellStyle name="60% - 强调文字颜色 5 2" xfId="44"/>
    <cellStyle name="60% - 强调文字颜色 5 3" xfId="45"/>
    <cellStyle name="60% - 强调文字颜色 6 2" xfId="46"/>
    <cellStyle name="60% - 强调文字颜色 6 3" xfId="47"/>
    <cellStyle name="Accent1" xfId="48"/>
    <cellStyle name="Accent1 - 20%" xfId="49"/>
    <cellStyle name="Accent1 - 40%" xfId="50"/>
    <cellStyle name="Accent1 - 60%" xfId="51"/>
    <cellStyle name="Accent1_2007年转移支付测算" xfId="52"/>
    <cellStyle name="Accent2" xfId="53"/>
    <cellStyle name="Accent2 - 20%" xfId="54"/>
    <cellStyle name="Accent2 - 40%" xfId="55"/>
    <cellStyle name="Accent2 - 60%" xfId="56"/>
    <cellStyle name="Accent2_2007年转移支付测算" xfId="57"/>
    <cellStyle name="Accent3" xfId="58"/>
    <cellStyle name="Accent3 - 20%" xfId="59"/>
    <cellStyle name="Accent3 - 40%" xfId="60"/>
    <cellStyle name="Accent3 - 60%" xfId="61"/>
    <cellStyle name="Accent3_2007年转移支付测算" xfId="62"/>
    <cellStyle name="Accent4" xfId="63"/>
    <cellStyle name="Accent4 - 20%" xfId="64"/>
    <cellStyle name="Accent4 - 40%" xfId="65"/>
    <cellStyle name="Accent4 - 60%" xfId="66"/>
    <cellStyle name="Accent4_2013年社保本级专项经费(20130307)" xfId="67"/>
    <cellStyle name="Accent5" xfId="68"/>
    <cellStyle name="Accent5 - 20%" xfId="69"/>
    <cellStyle name="Accent5 - 40%" xfId="70"/>
    <cellStyle name="Accent5 - 60%" xfId="71"/>
    <cellStyle name="Accent5_2013年社保本级专项经费(20130307)" xfId="72"/>
    <cellStyle name="Accent6" xfId="73"/>
    <cellStyle name="Accent6 - 20%" xfId="74"/>
    <cellStyle name="Accent6 - 40%" xfId="75"/>
    <cellStyle name="Accent6 - 60%" xfId="76"/>
    <cellStyle name="Accent6_2007年转移支付测算" xfId="77"/>
    <cellStyle name="ColLevel_0" xfId="78"/>
    <cellStyle name="Comma [0]_1995" xfId="79"/>
    <cellStyle name="Comma_1995" xfId="80"/>
    <cellStyle name="Currency [0]_1995" xfId="81"/>
    <cellStyle name="Currency_1995" xfId="82"/>
    <cellStyle name="no dec" xfId="83"/>
    <cellStyle name="Normal_APR" xfId="84"/>
    <cellStyle name="oó?ì3???á′?ó" xfId="85"/>
    <cellStyle name="RowLevel_0" xfId="86"/>
    <cellStyle name="百分比 2" xfId="87"/>
    <cellStyle name="标题 1 2" xfId="88"/>
    <cellStyle name="标题 1 3" xfId="89"/>
    <cellStyle name="标题 2 2" xfId="90"/>
    <cellStyle name="标题 2 3" xfId="91"/>
    <cellStyle name="标题 3 2" xfId="92"/>
    <cellStyle name="标题 3 3" xfId="93"/>
    <cellStyle name="标题 4 2" xfId="94"/>
    <cellStyle name="标题 4 3" xfId="95"/>
    <cellStyle name="标题 5" xfId="96"/>
    <cellStyle name="标题 6" xfId="97"/>
    <cellStyle name="表标题" xfId="98"/>
    <cellStyle name="差 2" xfId="99"/>
    <cellStyle name="差 3" xfId="100"/>
    <cellStyle name="差_{FAEA61C0-5D79-F7C6-68D7-A741FC9FDF48}" xfId="101"/>
    <cellStyle name="差_{FAEA61C0-5D79-F7C6-68D7-A741FC9FDF48}_2020年社保预算表" xfId="102"/>
    <cellStyle name="差_2007年转移支付测算" xfId="103"/>
    <cellStyle name="差_2007年转移支付测算_2013年社保本级专项经费(20130307)" xfId="104"/>
    <cellStyle name="差_2007年转移支付测算_2013申请追加项目(预算汇总）" xfId="105"/>
    <cellStyle name="差_2013年社保本级专项经费(20130307)" xfId="106"/>
    <cellStyle name="差_2013申请追加项目(预算汇总）" xfId="107"/>
    <cellStyle name="差_2018年预算表" xfId="108"/>
    <cellStyle name="差_2018年政府收支分类表" xfId="109"/>
    <cellStyle name="差_2019年市级一般公共预算支出明细表" xfId="110"/>
    <cellStyle name="差_2019年重点专项（初稿）" xfId="111"/>
    <cellStyle name="差_盘活财政存量资金安排情况表" xfId="112"/>
    <cellStyle name="差_盘活财政存量资金安排情况表_2020年社保预算表" xfId="113"/>
    <cellStyle name="差_张掖市重点工作重大项目资金建议表（定稿）" xfId="114"/>
    <cellStyle name="差_张掖市重点工作重大项目资金建议表（定稿）_2020年社保预算表" xfId="115"/>
    <cellStyle name="常规" xfId="0" builtinId="0"/>
    <cellStyle name="常规 10" xfId="116"/>
    <cellStyle name="常规 17" xfId="117"/>
    <cellStyle name="常规 2" xfId="118"/>
    <cellStyle name="常规 2 2" xfId="119"/>
    <cellStyle name="常规 2_2019年市级一般公共预算支出明细表" xfId="120"/>
    <cellStyle name="常规 21" xfId="121"/>
    <cellStyle name="常规 23" xfId="122"/>
    <cellStyle name="常规 3" xfId="123"/>
    <cellStyle name="常规 3 2" xfId="124"/>
    <cellStyle name="常规 3_2019年市级一般公共预算支出明细表" xfId="125"/>
    <cellStyle name="常规 4" xfId="126"/>
    <cellStyle name="常规_2019年市级一般公共预算支出明细表" xfId="1"/>
    <cellStyle name="超级链接" xfId="127"/>
    <cellStyle name="好 2" xfId="128"/>
    <cellStyle name="好 3" xfId="129"/>
    <cellStyle name="好_{FAEA61C0-5D79-F7C6-68D7-A741FC9FDF48}" xfId="130"/>
    <cellStyle name="好_{FAEA61C0-5D79-F7C6-68D7-A741FC9FDF48}_2020年社保预算表" xfId="131"/>
    <cellStyle name="好_2013年社保本级专项经费(20130307)" xfId="132"/>
    <cellStyle name="好_2013申请追加项目(预算汇总）" xfId="133"/>
    <cellStyle name="好_2018年预算表" xfId="134"/>
    <cellStyle name="好_2018年政府收支分类表" xfId="135"/>
    <cellStyle name="好_2019年市级一般公共预算支出明细表" xfId="136"/>
    <cellStyle name="好_2019年重点专项（初稿）" xfId="137"/>
    <cellStyle name="好_盘活财政存量资金安排情况表" xfId="138"/>
    <cellStyle name="好_盘活财政存量资金安排情况表_2020年社保预算表" xfId="139"/>
    <cellStyle name="好_张掖市重点工作重大项目资金建议表（定稿）" xfId="140"/>
    <cellStyle name="好_张掖市重点工作重大项目资金建议表（定稿）_2020年社保预算表" xfId="141"/>
    <cellStyle name="后继超级链接" xfId="142"/>
    <cellStyle name="汇总 2" xfId="143"/>
    <cellStyle name="汇总 3" xfId="144"/>
    <cellStyle name="计算 2" xfId="145"/>
    <cellStyle name="计算 3" xfId="146"/>
    <cellStyle name="检查单元格 2" xfId="147"/>
    <cellStyle name="检查单元格 3" xfId="148"/>
    <cellStyle name="解释性文本 2" xfId="149"/>
    <cellStyle name="解释性文本 3" xfId="150"/>
    <cellStyle name="警告文本 2" xfId="151"/>
    <cellStyle name="警告文本 3" xfId="152"/>
    <cellStyle name="链接单元格 2" xfId="153"/>
    <cellStyle name="链接单元格 3" xfId="154"/>
    <cellStyle name="普通_97-917" xfId="155"/>
    <cellStyle name="千分位[0]_laroux" xfId="156"/>
    <cellStyle name="千分位_97-917" xfId="157"/>
    <cellStyle name="千位[0]_1" xfId="158"/>
    <cellStyle name="千位_1" xfId="159"/>
    <cellStyle name="强调 1" xfId="160"/>
    <cellStyle name="强调 2" xfId="161"/>
    <cellStyle name="强调 3" xfId="162"/>
    <cellStyle name="强调文字颜色 1 2" xfId="163"/>
    <cellStyle name="强调文字颜色 1 3" xfId="164"/>
    <cellStyle name="强调文字颜色 2 2" xfId="165"/>
    <cellStyle name="强调文字颜色 2 3" xfId="166"/>
    <cellStyle name="强调文字颜色 3 2" xfId="167"/>
    <cellStyle name="强调文字颜色 3 3" xfId="168"/>
    <cellStyle name="强调文字颜色 4 2" xfId="169"/>
    <cellStyle name="强调文字颜色 4 3" xfId="170"/>
    <cellStyle name="强调文字颜色 5 2" xfId="171"/>
    <cellStyle name="强调文字颜色 5 3" xfId="172"/>
    <cellStyle name="强调文字颜色 6 2" xfId="173"/>
    <cellStyle name="强调文字颜色 6 3" xfId="174"/>
    <cellStyle name="适中 2" xfId="175"/>
    <cellStyle name="适中 3" xfId="176"/>
    <cellStyle name="输出 2" xfId="177"/>
    <cellStyle name="输出 3" xfId="178"/>
    <cellStyle name="输入 2" xfId="179"/>
    <cellStyle name="输入 3" xfId="180"/>
    <cellStyle name="未定义" xfId="181"/>
    <cellStyle name="样式 1" xfId="182"/>
    <cellStyle name="注释 2" xfId="183"/>
    <cellStyle name="注释 3" xfId="18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.2022&#24180;&#24066;&#32423;&#36130;&#25919;&#39044;&#31639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&#20844;&#29992;&#25991;&#20214;&#22841;1\2005&#24180;&#19987;&#39033;&#30003;&#3583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020&#24180;&#39044;&#31639;&#34920;%20-%20&#21103;&#2641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&#31639;&#3613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2003&#24180;&#20998;&#26512;\&#31639;&#3613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2006&#24180;&#39044;&#31639;\&#26412;&#32423;&#39044;&#31639;\&#24180;&#32456;&#32467;&#31639;&#34920;(&#23450;&#31295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1439;&#24066;&#36164;&#26009;\WIN98\Desktop\&#25105;&#30340;&#20844;&#25991;&#21253;\My%20Documents\&#26092;&#26376;&#25253;(99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My%20Documents\&#26092;&#26376;&#25253;(99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&#26092;&#26376;&#25253;(99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平衡简表2021"/>
      <sheetName val="收入建议"/>
      <sheetName val="本级收入"/>
      <sheetName val="本级支出"/>
      <sheetName val="本级支出明细"/>
      <sheetName val="本级平衡"/>
      <sheetName val="支出经济分类"/>
      <sheetName val="政府性基金预算收入"/>
      <sheetName val="政府性基金预算支出"/>
      <sheetName val="政府性基金平衡表"/>
      <sheetName val="全市社保基金收支"/>
      <sheetName val="市级社保基金收入"/>
      <sheetName val="市级社保基金支出"/>
      <sheetName val="国有资本经营预算"/>
      <sheetName val="三公经费预算"/>
      <sheetName val="提前下达专项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平衡简表2019"/>
      <sheetName val="收入建议"/>
      <sheetName val="本级收入"/>
      <sheetName val="本级支出"/>
      <sheetName val="本级支出明细"/>
      <sheetName val="本级平衡"/>
      <sheetName val="支出经济分类"/>
      <sheetName val="提前下达专项"/>
      <sheetName val="三年滚动表"/>
      <sheetName val="三年本级收入"/>
      <sheetName val="政府性基金预算"/>
      <sheetName val="社保基金收入"/>
      <sheetName val="社保基金支出"/>
      <sheetName val="国有资本经营预算"/>
      <sheetName val="三公经费预算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  <sheetName val="#REF!"/>
    </sheetNames>
    <sheetDataSet>
      <sheetData sheetId="0"/>
      <sheetData sheetId="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汇总表 (简表)"/>
      <sheetName val="汇总表 (简表) (2)"/>
      <sheetName val="汇总"/>
      <sheetName val="人员经费表"/>
      <sheetName val="公用经费表"/>
      <sheetName val="附表"/>
      <sheetName val="科室小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月报"/>
    </sheetNames>
    <sheetDataSet>
      <sheetData sheetId="0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  <sheetName val="汇总"/>
      <sheetName val="1沙河"/>
      <sheetName val="2新华"/>
      <sheetName val="3小屯"/>
      <sheetName val="4倪家营"/>
      <sheetName val="5蓼泉"/>
      <sheetName val="6平川 "/>
      <sheetName val="7鸭暖"/>
      <sheetName val="8板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1"/>
  <sheetViews>
    <sheetView showZeros="0" tabSelected="1" zoomScaleSheetLayoutView="100" workbookViewId="0">
      <selection activeCell="M15" sqref="M15"/>
    </sheetView>
  </sheetViews>
  <sheetFormatPr defaultRowHeight="14.25"/>
  <cols>
    <col min="1" max="1" width="25.375" style="2" customWidth="1"/>
    <col min="2" max="2" width="13.25" style="33" customWidth="1"/>
    <col min="3" max="4" width="31.75" style="34" hidden="1" customWidth="1"/>
    <col min="5" max="7" width="31.75" style="2" hidden="1" customWidth="1"/>
    <col min="8" max="8" width="31.75" style="5" hidden="1" customWidth="1"/>
    <col min="9" max="9" width="31.75" style="2" hidden="1" customWidth="1"/>
    <col min="10" max="10" width="25.125" style="2" customWidth="1"/>
    <col min="11" max="11" width="14" style="2" customWidth="1"/>
    <col min="12" max="12" width="26.875" style="2" customWidth="1"/>
    <col min="13" max="16384" width="9" style="2"/>
  </cols>
  <sheetData>
    <row r="1" spans="1:11" ht="2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23.25" customHeight="1">
      <c r="A3" s="4" t="s">
        <v>2</v>
      </c>
      <c r="B3" s="4" t="s">
        <v>3</v>
      </c>
      <c r="C3" s="4" t="s">
        <v>4</v>
      </c>
      <c r="D3" s="4" t="s">
        <v>5</v>
      </c>
      <c r="G3" s="2" t="s">
        <v>6</v>
      </c>
      <c r="H3" s="5" t="s">
        <v>7</v>
      </c>
      <c r="J3" s="4" t="s">
        <v>2</v>
      </c>
      <c r="K3" s="4" t="s">
        <v>3</v>
      </c>
    </row>
    <row r="4" spans="1:11" s="12" customFormat="1" ht="16.5" customHeight="1">
      <c r="A4" s="6" t="s">
        <v>8</v>
      </c>
      <c r="B4" s="7">
        <v>25359</v>
      </c>
      <c r="C4" s="8" t="e">
        <f t="shared" ref="C4:H4" si="0">C5+#REF!+#REF!+C11+C14+C16+#REF!+C18+#REF!+#REF!+C20+C22+#REF!+C24+#REF!+C26+C28+C30+C32+C35+C37+C39+#REF!+C41+C43+C45+C48</f>
        <v>#REF!</v>
      </c>
      <c r="D4" s="8" t="e">
        <f t="shared" si="0"/>
        <v>#REF!</v>
      </c>
      <c r="E4" s="7" t="e">
        <f t="shared" si="0"/>
        <v>#REF!</v>
      </c>
      <c r="F4" s="7" t="e">
        <f t="shared" si="0"/>
        <v>#REF!</v>
      </c>
      <c r="G4" s="7" t="e">
        <f t="shared" si="0"/>
        <v>#REF!</v>
      </c>
      <c r="H4" s="9" t="e">
        <f t="shared" si="0"/>
        <v>#REF!</v>
      </c>
      <c r="I4" s="7" t="e">
        <f>G4+H4</f>
        <v>#REF!</v>
      </c>
      <c r="J4" s="10" t="s">
        <v>9</v>
      </c>
      <c r="K4" s="11">
        <v>1889</v>
      </c>
    </row>
    <row r="5" spans="1:11">
      <c r="A5" s="10" t="s">
        <v>10</v>
      </c>
      <c r="B5" s="11">
        <v>985</v>
      </c>
      <c r="C5" s="13" t="e">
        <f t="shared" ref="C5:H5" si="1">SUM(C6:C6)</f>
        <v>#REF!</v>
      </c>
      <c r="D5" s="13">
        <f t="shared" si="1"/>
        <v>0</v>
      </c>
      <c r="E5" s="11">
        <f t="shared" si="1"/>
        <v>0</v>
      </c>
      <c r="F5" s="11">
        <f t="shared" si="1"/>
        <v>0</v>
      </c>
      <c r="G5" s="11">
        <f t="shared" si="1"/>
        <v>985</v>
      </c>
      <c r="H5" s="14">
        <f t="shared" si="1"/>
        <v>0</v>
      </c>
      <c r="I5" s="7">
        <f t="shared" ref="I5:I61" si="2">G5+H5</f>
        <v>985</v>
      </c>
      <c r="J5" s="10" t="s">
        <v>11</v>
      </c>
      <c r="K5" s="11">
        <v>1024</v>
      </c>
    </row>
    <row r="6" spans="1:11">
      <c r="A6" s="10" t="s">
        <v>9</v>
      </c>
      <c r="B6" s="11">
        <v>985</v>
      </c>
      <c r="C6" s="15" t="e">
        <f>ROUND(B6/#REF!,2)*100</f>
        <v>#REF!</v>
      </c>
      <c r="D6" s="15"/>
      <c r="G6" s="16">
        <v>985</v>
      </c>
      <c r="I6" s="7">
        <f t="shared" si="2"/>
        <v>985</v>
      </c>
      <c r="J6" s="17" t="s">
        <v>12</v>
      </c>
      <c r="K6" s="11">
        <v>6465</v>
      </c>
    </row>
    <row r="7" spans="1:11">
      <c r="A7" s="17" t="s">
        <v>13</v>
      </c>
      <c r="B7" s="11">
        <v>459</v>
      </c>
      <c r="C7" s="15" t="e">
        <f>ROUND(B7/#REF!,2)*100</f>
        <v>#REF!</v>
      </c>
      <c r="D7" s="15"/>
      <c r="G7" s="2">
        <v>459</v>
      </c>
      <c r="I7" s="7">
        <f t="shared" si="2"/>
        <v>459</v>
      </c>
      <c r="J7" s="17" t="s">
        <v>14</v>
      </c>
      <c r="K7" s="11">
        <v>6465</v>
      </c>
    </row>
    <row r="8" spans="1:11">
      <c r="A8" s="10" t="s">
        <v>15</v>
      </c>
      <c r="B8" s="11">
        <v>116</v>
      </c>
      <c r="C8" s="15" t="e">
        <f>ROUND(B8/#REF!,2)*100</f>
        <v>#REF!</v>
      </c>
      <c r="D8" s="15"/>
      <c r="G8" s="16">
        <v>116</v>
      </c>
      <c r="I8" s="7">
        <f t="shared" si="2"/>
        <v>116</v>
      </c>
      <c r="J8" s="6" t="s">
        <v>16</v>
      </c>
      <c r="K8" s="7">
        <v>8466</v>
      </c>
    </row>
    <row r="9" spans="1:11">
      <c r="A9" s="10" t="s">
        <v>17</v>
      </c>
      <c r="B9" s="11">
        <v>236</v>
      </c>
      <c r="C9" s="15" t="e">
        <f>ROUND(B9/#REF!,2)*100</f>
        <v>#REF!</v>
      </c>
      <c r="D9" s="15"/>
      <c r="G9" s="16">
        <v>236</v>
      </c>
      <c r="I9" s="7">
        <f t="shared" si="2"/>
        <v>236</v>
      </c>
      <c r="J9" s="17" t="s">
        <v>18</v>
      </c>
      <c r="K9" s="11">
        <v>6357</v>
      </c>
    </row>
    <row r="10" spans="1:11">
      <c r="A10" s="17" t="s">
        <v>11</v>
      </c>
      <c r="B10" s="11">
        <v>940</v>
      </c>
      <c r="C10" s="15" t="e">
        <f>ROUND(B10/#REF!,2)*100</f>
        <v>#REF!</v>
      </c>
      <c r="D10" s="15"/>
      <c r="G10" s="16">
        <v>940</v>
      </c>
      <c r="I10" s="7">
        <f t="shared" si="2"/>
        <v>940</v>
      </c>
      <c r="J10" s="17" t="s">
        <v>9</v>
      </c>
      <c r="K10" s="11">
        <v>6357</v>
      </c>
    </row>
    <row r="11" spans="1:11">
      <c r="A11" s="10" t="s">
        <v>19</v>
      </c>
      <c r="B11" s="11">
        <v>936</v>
      </c>
      <c r="C11" s="15" t="e">
        <f t="shared" ref="C11:H11" si="3">SUM(C12:C13)</f>
        <v>#REF!</v>
      </c>
      <c r="D11" s="15">
        <f t="shared" si="3"/>
        <v>0</v>
      </c>
      <c r="E11" s="18">
        <f t="shared" si="3"/>
        <v>0</v>
      </c>
      <c r="F11" s="18">
        <f t="shared" si="3"/>
        <v>0</v>
      </c>
      <c r="G11" s="18">
        <f t="shared" si="3"/>
        <v>936</v>
      </c>
      <c r="H11" s="19">
        <f t="shared" si="3"/>
        <v>0</v>
      </c>
      <c r="I11" s="7">
        <f t="shared" si="2"/>
        <v>936</v>
      </c>
      <c r="J11" s="10" t="s">
        <v>20</v>
      </c>
      <c r="K11" s="11">
        <v>106</v>
      </c>
    </row>
    <row r="12" spans="1:11">
      <c r="A12" s="10" t="s">
        <v>9</v>
      </c>
      <c r="B12" s="11">
        <v>824</v>
      </c>
      <c r="C12" s="15" t="e">
        <f>ROUND(B12/#REF!,2)*100</f>
        <v>#REF!</v>
      </c>
      <c r="D12" s="15"/>
      <c r="G12" s="16">
        <v>824</v>
      </c>
      <c r="I12" s="7">
        <f t="shared" si="2"/>
        <v>824</v>
      </c>
      <c r="J12" s="10" t="s">
        <v>9</v>
      </c>
      <c r="K12" s="11">
        <v>106</v>
      </c>
    </row>
    <row r="13" spans="1:11">
      <c r="A13" s="17" t="s">
        <v>21</v>
      </c>
      <c r="B13" s="11">
        <v>112</v>
      </c>
      <c r="C13" s="15" t="e">
        <f>ROUND(B13/#REF!,2)*100</f>
        <v>#REF!</v>
      </c>
      <c r="D13" s="15"/>
      <c r="G13" s="16">
        <v>112</v>
      </c>
      <c r="I13" s="7">
        <f t="shared" si="2"/>
        <v>112</v>
      </c>
      <c r="J13" s="18" t="s">
        <v>22</v>
      </c>
      <c r="K13" s="11">
        <v>184</v>
      </c>
    </row>
    <row r="14" spans="1:11">
      <c r="A14" s="17" t="s">
        <v>23</v>
      </c>
      <c r="B14" s="11">
        <v>387</v>
      </c>
      <c r="C14" s="15" t="e">
        <f t="shared" ref="C14:H14" si="4">SUM(C15:C15)</f>
        <v>#REF!</v>
      </c>
      <c r="D14" s="15">
        <f t="shared" si="4"/>
        <v>0</v>
      </c>
      <c r="E14" s="18">
        <f t="shared" si="4"/>
        <v>0</v>
      </c>
      <c r="F14" s="18">
        <f t="shared" si="4"/>
        <v>0</v>
      </c>
      <c r="G14" s="18">
        <f t="shared" si="4"/>
        <v>387</v>
      </c>
      <c r="H14" s="19">
        <f t="shared" si="4"/>
        <v>0</v>
      </c>
      <c r="I14" s="7">
        <f t="shared" si="2"/>
        <v>387</v>
      </c>
      <c r="J14" s="10" t="s">
        <v>9</v>
      </c>
      <c r="K14" s="11">
        <v>184</v>
      </c>
    </row>
    <row r="15" spans="1:11">
      <c r="A15" s="17" t="s">
        <v>9</v>
      </c>
      <c r="B15" s="11">
        <v>387</v>
      </c>
      <c r="C15" s="15" t="e">
        <f>ROUND(B15/#REF!,2)*100</f>
        <v>#REF!</v>
      </c>
      <c r="D15" s="15"/>
      <c r="G15" s="16">
        <v>387</v>
      </c>
      <c r="I15" s="7">
        <f t="shared" si="2"/>
        <v>387</v>
      </c>
      <c r="J15" s="10" t="s">
        <v>24</v>
      </c>
      <c r="K15" s="11">
        <v>501</v>
      </c>
    </row>
    <row r="16" spans="1:11">
      <c r="A16" s="10" t="s">
        <v>25</v>
      </c>
      <c r="B16" s="11">
        <v>1104</v>
      </c>
      <c r="C16" s="15" t="e">
        <f t="shared" ref="C16:H16" si="5">SUM(C17:C17)</f>
        <v>#REF!</v>
      </c>
      <c r="D16" s="15">
        <f t="shared" si="5"/>
        <v>0</v>
      </c>
      <c r="E16" s="18">
        <f t="shared" si="5"/>
        <v>0</v>
      </c>
      <c r="F16" s="18">
        <f t="shared" si="5"/>
        <v>0</v>
      </c>
      <c r="G16" s="18">
        <f t="shared" si="5"/>
        <v>1104</v>
      </c>
      <c r="H16" s="19">
        <f t="shared" si="5"/>
        <v>0</v>
      </c>
      <c r="I16" s="7">
        <f t="shared" si="2"/>
        <v>1104</v>
      </c>
      <c r="J16" s="17" t="s">
        <v>9</v>
      </c>
      <c r="K16" s="11">
        <v>501</v>
      </c>
    </row>
    <row r="17" spans="1:11">
      <c r="A17" s="17" t="s">
        <v>9</v>
      </c>
      <c r="B17" s="11">
        <v>1104</v>
      </c>
      <c r="C17" s="15" t="e">
        <f>ROUND(B17/#REF!,2)*100</f>
        <v>#REF!</v>
      </c>
      <c r="D17" s="15"/>
      <c r="G17" s="16">
        <v>1104</v>
      </c>
      <c r="I17" s="7">
        <f t="shared" si="2"/>
        <v>1104</v>
      </c>
      <c r="J17" s="10" t="s">
        <v>26</v>
      </c>
      <c r="K17" s="11">
        <v>1318</v>
      </c>
    </row>
    <row r="18" spans="1:11">
      <c r="A18" s="17" t="s">
        <v>27</v>
      </c>
      <c r="B18" s="11">
        <v>599</v>
      </c>
      <c r="C18" s="15" t="e">
        <f t="shared" ref="C18:H18" si="6">SUM(C19:C19)</f>
        <v>#REF!</v>
      </c>
      <c r="D18" s="15">
        <f t="shared" si="6"/>
        <v>0</v>
      </c>
      <c r="E18" s="18">
        <f t="shared" si="6"/>
        <v>0</v>
      </c>
      <c r="F18" s="18">
        <f t="shared" si="6"/>
        <v>0</v>
      </c>
      <c r="G18" s="18">
        <f t="shared" si="6"/>
        <v>599</v>
      </c>
      <c r="H18" s="19">
        <f t="shared" si="6"/>
        <v>0</v>
      </c>
      <c r="I18" s="7">
        <f t="shared" si="2"/>
        <v>599</v>
      </c>
      <c r="J18" s="10" t="s">
        <v>28</v>
      </c>
      <c r="K18" s="11">
        <v>1318</v>
      </c>
    </row>
    <row r="19" spans="1:11">
      <c r="A19" s="10" t="s">
        <v>9</v>
      </c>
      <c r="B19" s="11">
        <v>599</v>
      </c>
      <c r="C19" s="15" t="e">
        <f>ROUND(B19/#REF!,2)*100</f>
        <v>#REF!</v>
      </c>
      <c r="D19" s="15"/>
      <c r="G19" s="16">
        <v>599</v>
      </c>
      <c r="I19" s="7">
        <f t="shared" si="2"/>
        <v>599</v>
      </c>
      <c r="J19" s="6" t="s">
        <v>29</v>
      </c>
      <c r="K19" s="7">
        <v>14577</v>
      </c>
    </row>
    <row r="20" spans="1:11">
      <c r="A20" s="18" t="s">
        <v>30</v>
      </c>
      <c r="B20" s="11">
        <v>1756</v>
      </c>
      <c r="C20" s="15" t="e">
        <f t="shared" ref="C20:H20" si="7">SUM(C21:C21)</f>
        <v>#REF!</v>
      </c>
      <c r="D20" s="15">
        <f t="shared" si="7"/>
        <v>0</v>
      </c>
      <c r="E20" s="18">
        <f t="shared" si="7"/>
        <v>0</v>
      </c>
      <c r="F20" s="18">
        <f t="shared" si="7"/>
        <v>0</v>
      </c>
      <c r="G20" s="18">
        <f t="shared" si="7"/>
        <v>1756</v>
      </c>
      <c r="H20" s="19">
        <f t="shared" si="7"/>
        <v>0</v>
      </c>
      <c r="I20" s="7">
        <f t="shared" si="2"/>
        <v>1756</v>
      </c>
      <c r="J20" s="17" t="s">
        <v>31</v>
      </c>
      <c r="K20" s="11">
        <v>791</v>
      </c>
    </row>
    <row r="21" spans="1:11">
      <c r="A21" s="10" t="s">
        <v>9</v>
      </c>
      <c r="B21" s="11">
        <v>1756</v>
      </c>
      <c r="C21" s="15" t="e">
        <f>ROUND(B21/#REF!,2)*100</f>
        <v>#REF!</v>
      </c>
      <c r="D21" s="15"/>
      <c r="G21" s="16">
        <v>1756</v>
      </c>
      <c r="I21" s="7">
        <f t="shared" si="2"/>
        <v>1756</v>
      </c>
      <c r="J21" s="10" t="s">
        <v>9</v>
      </c>
      <c r="K21" s="11">
        <v>365</v>
      </c>
    </row>
    <row r="22" spans="1:11">
      <c r="A22" s="18" t="s">
        <v>32</v>
      </c>
      <c r="B22" s="11">
        <v>558</v>
      </c>
      <c r="C22" s="15" t="e">
        <f t="shared" ref="C22:H22" si="8">SUM(C23:C23)</f>
        <v>#REF!</v>
      </c>
      <c r="D22" s="15">
        <f t="shared" si="8"/>
        <v>0</v>
      </c>
      <c r="E22" s="18">
        <f t="shared" si="8"/>
        <v>0</v>
      </c>
      <c r="F22" s="18">
        <f t="shared" si="8"/>
        <v>0</v>
      </c>
      <c r="G22" s="18">
        <f t="shared" si="8"/>
        <v>558</v>
      </c>
      <c r="H22" s="19">
        <f t="shared" si="8"/>
        <v>0</v>
      </c>
      <c r="I22" s="7">
        <f t="shared" si="2"/>
        <v>558</v>
      </c>
      <c r="J22" s="17" t="s">
        <v>33</v>
      </c>
      <c r="K22" s="11">
        <v>426</v>
      </c>
    </row>
    <row r="23" spans="1:11">
      <c r="A23" s="10" t="s">
        <v>9</v>
      </c>
      <c r="B23" s="11">
        <v>558</v>
      </c>
      <c r="C23" s="15" t="e">
        <f>ROUND(B23/#REF!,2)*100</f>
        <v>#REF!</v>
      </c>
      <c r="D23" s="15"/>
      <c r="G23" s="16">
        <v>558</v>
      </c>
      <c r="I23" s="7">
        <f t="shared" si="2"/>
        <v>558</v>
      </c>
      <c r="J23" s="10" t="s">
        <v>34</v>
      </c>
      <c r="K23" s="11">
        <v>7479</v>
      </c>
    </row>
    <row r="24" spans="1:11">
      <c r="A24" s="10" t="s">
        <v>35</v>
      </c>
      <c r="B24" s="11">
        <v>206</v>
      </c>
      <c r="C24" s="15" t="e">
        <f t="shared" ref="C24:H24" si="9">SUM(C25:C25)</f>
        <v>#REF!</v>
      </c>
      <c r="D24" s="15">
        <f t="shared" si="9"/>
        <v>0</v>
      </c>
      <c r="E24" s="18">
        <f t="shared" si="9"/>
        <v>0</v>
      </c>
      <c r="F24" s="18">
        <f t="shared" si="9"/>
        <v>0</v>
      </c>
      <c r="G24" s="18">
        <f t="shared" si="9"/>
        <v>206</v>
      </c>
      <c r="H24" s="19">
        <f t="shared" si="9"/>
        <v>0</v>
      </c>
      <c r="I24" s="7">
        <f t="shared" si="2"/>
        <v>206</v>
      </c>
      <c r="J24" s="10" t="s">
        <v>36</v>
      </c>
      <c r="K24" s="11">
        <v>519</v>
      </c>
    </row>
    <row r="25" spans="1:11">
      <c r="A25" s="10" t="s">
        <v>9</v>
      </c>
      <c r="B25" s="11">
        <v>206</v>
      </c>
      <c r="C25" s="15" t="e">
        <f>ROUND(B25/#REF!,2)*100</f>
        <v>#REF!</v>
      </c>
      <c r="D25" s="15"/>
      <c r="G25" s="16">
        <v>206</v>
      </c>
      <c r="I25" s="7">
        <f t="shared" si="2"/>
        <v>206</v>
      </c>
      <c r="J25" s="17" t="s">
        <v>37</v>
      </c>
      <c r="K25" s="11">
        <v>6960</v>
      </c>
    </row>
    <row r="26" spans="1:11">
      <c r="A26" s="17" t="s">
        <v>38</v>
      </c>
      <c r="B26" s="11">
        <v>281</v>
      </c>
      <c r="C26" s="15" t="e">
        <f t="shared" ref="C26:H26" si="10">SUM(C27:C27)</f>
        <v>#REF!</v>
      </c>
      <c r="D26" s="15">
        <f t="shared" si="10"/>
        <v>0</v>
      </c>
      <c r="E26" s="18">
        <f t="shared" si="10"/>
        <v>0</v>
      </c>
      <c r="F26" s="18">
        <f t="shared" si="10"/>
        <v>0</v>
      </c>
      <c r="G26" s="18">
        <f t="shared" si="10"/>
        <v>281</v>
      </c>
      <c r="H26" s="19">
        <f t="shared" si="10"/>
        <v>0</v>
      </c>
      <c r="I26" s="7">
        <f t="shared" si="2"/>
        <v>281</v>
      </c>
      <c r="J26" s="10" t="s">
        <v>39</v>
      </c>
      <c r="K26" s="11">
        <v>3234</v>
      </c>
    </row>
    <row r="27" spans="1:11">
      <c r="A27" s="17" t="s">
        <v>9</v>
      </c>
      <c r="B27" s="11">
        <v>281</v>
      </c>
      <c r="C27" s="15" t="e">
        <f>ROUND(B27/#REF!,2)*100</f>
        <v>#REF!</v>
      </c>
      <c r="D27" s="15"/>
      <c r="G27" s="16">
        <v>281</v>
      </c>
      <c r="I27" s="7">
        <f t="shared" si="2"/>
        <v>281</v>
      </c>
      <c r="J27" s="10" t="s">
        <v>40</v>
      </c>
      <c r="K27" s="11">
        <v>2018</v>
      </c>
    </row>
    <row r="28" spans="1:11">
      <c r="A28" s="17" t="s">
        <v>41</v>
      </c>
      <c r="B28" s="11">
        <v>139</v>
      </c>
      <c r="C28" s="15" t="e">
        <f t="shared" ref="C28:H28" si="11">SUM(C29:C29)</f>
        <v>#REF!</v>
      </c>
      <c r="D28" s="15">
        <f t="shared" si="11"/>
        <v>0</v>
      </c>
      <c r="E28" s="18">
        <f t="shared" si="11"/>
        <v>0</v>
      </c>
      <c r="F28" s="18">
        <f t="shared" si="11"/>
        <v>0</v>
      </c>
      <c r="G28" s="18">
        <f t="shared" si="11"/>
        <v>139</v>
      </c>
      <c r="H28" s="19">
        <f t="shared" si="11"/>
        <v>0</v>
      </c>
      <c r="I28" s="7">
        <f t="shared" si="2"/>
        <v>139</v>
      </c>
      <c r="J28" s="17" t="s">
        <v>42</v>
      </c>
      <c r="K28" s="11">
        <v>1216</v>
      </c>
    </row>
    <row r="29" spans="1:11">
      <c r="A29" s="17" t="s">
        <v>9</v>
      </c>
      <c r="B29" s="11">
        <v>139</v>
      </c>
      <c r="C29" s="15" t="e">
        <f>ROUND(B29/#REF!,2)*100</f>
        <v>#REF!</v>
      </c>
      <c r="D29" s="15"/>
      <c r="G29" s="16">
        <v>139</v>
      </c>
      <c r="I29" s="7">
        <f t="shared" si="2"/>
        <v>139</v>
      </c>
      <c r="J29" s="17" t="s">
        <v>43</v>
      </c>
      <c r="K29" s="11">
        <v>211</v>
      </c>
    </row>
    <row r="30" spans="1:11">
      <c r="A30" s="17" t="s">
        <v>44</v>
      </c>
      <c r="B30" s="11">
        <v>432</v>
      </c>
      <c r="C30" s="15" t="e">
        <f t="shared" ref="C30:H30" si="12">SUM(C31:C31)</f>
        <v>#REF!</v>
      </c>
      <c r="D30" s="15">
        <f t="shared" si="12"/>
        <v>0</v>
      </c>
      <c r="E30" s="18">
        <f t="shared" si="12"/>
        <v>0</v>
      </c>
      <c r="F30" s="18">
        <f t="shared" si="12"/>
        <v>0</v>
      </c>
      <c r="G30" s="18">
        <f t="shared" si="12"/>
        <v>432</v>
      </c>
      <c r="H30" s="19">
        <f t="shared" si="12"/>
        <v>0</v>
      </c>
      <c r="I30" s="7">
        <f t="shared" si="2"/>
        <v>432</v>
      </c>
      <c r="J30" s="10" t="s">
        <v>45</v>
      </c>
      <c r="K30" s="11">
        <v>211</v>
      </c>
    </row>
    <row r="31" spans="1:11">
      <c r="A31" s="17" t="s">
        <v>9</v>
      </c>
      <c r="B31" s="11">
        <v>432</v>
      </c>
      <c r="C31" s="15" t="e">
        <f>ROUND(B31/#REF!,2)*100</f>
        <v>#REF!</v>
      </c>
      <c r="D31" s="15"/>
      <c r="G31" s="16">
        <v>432</v>
      </c>
      <c r="I31" s="7">
        <f t="shared" si="2"/>
        <v>432</v>
      </c>
      <c r="J31" s="10" t="s">
        <v>46</v>
      </c>
      <c r="K31" s="11">
        <v>893</v>
      </c>
    </row>
    <row r="32" spans="1:11" ht="27">
      <c r="A32" s="17" t="s">
        <v>47</v>
      </c>
      <c r="B32" s="11">
        <v>1779</v>
      </c>
      <c r="C32" s="15" t="e">
        <f t="shared" ref="C32:H32" si="13">SUM(C33:C34)</f>
        <v>#REF!</v>
      </c>
      <c r="D32" s="15">
        <f t="shared" si="13"/>
        <v>0</v>
      </c>
      <c r="E32" s="18">
        <f t="shared" si="13"/>
        <v>0</v>
      </c>
      <c r="F32" s="18">
        <f t="shared" si="13"/>
        <v>0</v>
      </c>
      <c r="G32" s="18">
        <f t="shared" si="13"/>
        <v>1779</v>
      </c>
      <c r="H32" s="19">
        <f t="shared" si="13"/>
        <v>0</v>
      </c>
      <c r="I32" s="7">
        <f t="shared" si="2"/>
        <v>1779</v>
      </c>
      <c r="J32" s="10" t="s">
        <v>48</v>
      </c>
      <c r="K32" s="11">
        <v>893</v>
      </c>
    </row>
    <row r="33" spans="1:11">
      <c r="A33" s="17" t="s">
        <v>9</v>
      </c>
      <c r="B33" s="11">
        <v>1731</v>
      </c>
      <c r="C33" s="15" t="e">
        <f>ROUND(B33/#REF!,2)*100</f>
        <v>#REF!</v>
      </c>
      <c r="D33" s="15"/>
      <c r="G33" s="16">
        <v>1731</v>
      </c>
      <c r="I33" s="7">
        <f t="shared" si="2"/>
        <v>1731</v>
      </c>
      <c r="J33" s="17" t="s">
        <v>49</v>
      </c>
      <c r="K33" s="11">
        <v>919</v>
      </c>
    </row>
    <row r="34" spans="1:11">
      <c r="A34" s="17" t="s">
        <v>11</v>
      </c>
      <c r="B34" s="11">
        <v>48</v>
      </c>
      <c r="C34" s="15" t="e">
        <f>ROUND(B34/#REF!,2)*100</f>
        <v>#REF!</v>
      </c>
      <c r="D34" s="15"/>
      <c r="G34" s="16">
        <v>48</v>
      </c>
      <c r="I34" s="7">
        <f t="shared" si="2"/>
        <v>48</v>
      </c>
      <c r="J34" s="10" t="s">
        <v>50</v>
      </c>
      <c r="K34" s="11">
        <v>919</v>
      </c>
    </row>
    <row r="35" spans="1:11">
      <c r="A35" s="17" t="s">
        <v>51</v>
      </c>
      <c r="B35" s="11">
        <v>830</v>
      </c>
      <c r="C35" s="15" t="e">
        <f t="shared" ref="C35:H35" si="14">SUM(C36:C36)</f>
        <v>#REF!</v>
      </c>
      <c r="D35" s="15">
        <f t="shared" si="14"/>
        <v>0</v>
      </c>
      <c r="E35" s="18">
        <f t="shared" si="14"/>
        <v>0</v>
      </c>
      <c r="F35" s="18">
        <f t="shared" si="14"/>
        <v>0</v>
      </c>
      <c r="G35" s="18">
        <f t="shared" si="14"/>
        <v>830</v>
      </c>
      <c r="H35" s="19">
        <f t="shared" si="14"/>
        <v>0</v>
      </c>
      <c r="I35" s="7">
        <f t="shared" si="2"/>
        <v>830</v>
      </c>
      <c r="J35" s="10" t="s">
        <v>52</v>
      </c>
      <c r="K35" s="11">
        <v>1050</v>
      </c>
    </row>
    <row r="36" spans="1:11">
      <c r="A36" s="10" t="s">
        <v>9</v>
      </c>
      <c r="B36" s="11">
        <v>830</v>
      </c>
      <c r="C36" s="15" t="e">
        <f>ROUND(B36/#REF!,2)*100</f>
        <v>#REF!</v>
      </c>
      <c r="D36" s="15"/>
      <c r="G36" s="16">
        <v>830</v>
      </c>
      <c r="I36" s="7">
        <f t="shared" si="2"/>
        <v>830</v>
      </c>
      <c r="J36" s="6" t="s">
        <v>53</v>
      </c>
      <c r="K36" s="7">
        <v>3706</v>
      </c>
    </row>
    <row r="37" spans="1:11">
      <c r="A37" s="17" t="s">
        <v>54</v>
      </c>
      <c r="B37" s="11">
        <v>508</v>
      </c>
      <c r="C37" s="15" t="e">
        <f t="shared" ref="C37:H37" si="15">SUM(C38:C38)</f>
        <v>#REF!</v>
      </c>
      <c r="D37" s="15">
        <f t="shared" si="15"/>
        <v>0</v>
      </c>
      <c r="E37" s="18">
        <f t="shared" si="15"/>
        <v>0</v>
      </c>
      <c r="F37" s="18">
        <f t="shared" si="15"/>
        <v>0</v>
      </c>
      <c r="G37" s="18">
        <f t="shared" si="15"/>
        <v>508</v>
      </c>
      <c r="H37" s="19">
        <f t="shared" si="15"/>
        <v>0</v>
      </c>
      <c r="I37" s="7">
        <f t="shared" si="2"/>
        <v>508</v>
      </c>
      <c r="J37" s="17" t="s">
        <v>55</v>
      </c>
      <c r="K37" s="11">
        <v>376</v>
      </c>
    </row>
    <row r="38" spans="1:11">
      <c r="A38" s="18" t="s">
        <v>9</v>
      </c>
      <c r="B38" s="11">
        <v>508</v>
      </c>
      <c r="C38" s="15" t="e">
        <f>ROUND(B38/#REF!,2)*100</f>
        <v>#REF!</v>
      </c>
      <c r="D38" s="15"/>
      <c r="G38" s="16">
        <v>508</v>
      </c>
      <c r="I38" s="7">
        <f t="shared" si="2"/>
        <v>508</v>
      </c>
      <c r="J38" s="10" t="s">
        <v>9</v>
      </c>
      <c r="K38" s="11">
        <v>231</v>
      </c>
    </row>
    <row r="39" spans="1:11" ht="27">
      <c r="A39" s="17" t="s">
        <v>56</v>
      </c>
      <c r="B39" s="11">
        <v>363</v>
      </c>
      <c r="C39" s="15" t="e">
        <f t="shared" ref="C39:H39" si="16">SUM(C40:C40)</f>
        <v>#REF!</v>
      </c>
      <c r="D39" s="15">
        <f t="shared" si="16"/>
        <v>0</v>
      </c>
      <c r="E39" s="18">
        <f t="shared" si="16"/>
        <v>0</v>
      </c>
      <c r="F39" s="18">
        <f t="shared" si="16"/>
        <v>0</v>
      </c>
      <c r="G39" s="18">
        <f t="shared" si="16"/>
        <v>363</v>
      </c>
      <c r="H39" s="19">
        <f t="shared" si="16"/>
        <v>0</v>
      </c>
      <c r="I39" s="7">
        <f t="shared" si="2"/>
        <v>363</v>
      </c>
      <c r="J39" s="17" t="s">
        <v>57</v>
      </c>
      <c r="K39" s="11">
        <v>145</v>
      </c>
    </row>
    <row r="40" spans="1:11">
      <c r="A40" s="17" t="s">
        <v>9</v>
      </c>
      <c r="B40" s="11">
        <v>363</v>
      </c>
      <c r="C40" s="15" t="e">
        <f>ROUND(B40/#REF!,2)*100</f>
        <v>#REF!</v>
      </c>
      <c r="D40" s="15"/>
      <c r="G40" s="16">
        <v>363</v>
      </c>
      <c r="I40" s="7">
        <f t="shared" si="2"/>
        <v>363</v>
      </c>
      <c r="J40" s="17" t="s">
        <v>58</v>
      </c>
      <c r="K40" s="11">
        <v>2094</v>
      </c>
    </row>
    <row r="41" spans="1:11">
      <c r="A41" s="17" t="s">
        <v>59</v>
      </c>
      <c r="B41" s="11">
        <v>463</v>
      </c>
      <c r="C41" s="20" t="e">
        <f t="shared" ref="C41:H41" si="17">SUM(C42:C42)</f>
        <v>#REF!</v>
      </c>
      <c r="D41" s="20">
        <f t="shared" si="17"/>
        <v>0</v>
      </c>
      <c r="E41" s="21">
        <f t="shared" si="17"/>
        <v>0</v>
      </c>
      <c r="F41" s="21">
        <f t="shared" si="17"/>
        <v>0</v>
      </c>
      <c r="G41" s="21">
        <f t="shared" si="17"/>
        <v>463</v>
      </c>
      <c r="H41" s="22">
        <f t="shared" si="17"/>
        <v>0</v>
      </c>
      <c r="I41" s="7">
        <f t="shared" si="2"/>
        <v>463</v>
      </c>
      <c r="J41" s="10" t="s">
        <v>60</v>
      </c>
      <c r="K41" s="11">
        <v>2094</v>
      </c>
    </row>
    <row r="42" spans="1:11">
      <c r="A42" s="17" t="s">
        <v>9</v>
      </c>
      <c r="B42" s="11">
        <v>463</v>
      </c>
      <c r="C42" s="15" t="e">
        <f>ROUND(B42/#REF!,2)*100</f>
        <v>#REF!</v>
      </c>
      <c r="D42" s="15"/>
      <c r="G42" s="16">
        <v>463</v>
      </c>
      <c r="I42" s="7">
        <f t="shared" si="2"/>
        <v>463</v>
      </c>
      <c r="J42" s="10" t="s">
        <v>61</v>
      </c>
      <c r="K42" s="11">
        <v>236</v>
      </c>
    </row>
    <row r="43" spans="1:11">
      <c r="A43" s="10" t="s">
        <v>62</v>
      </c>
      <c r="B43" s="11">
        <v>205</v>
      </c>
      <c r="C43" s="23" t="e">
        <f t="shared" ref="C43:H43" si="18">SUM(C44:C44)</f>
        <v>#REF!</v>
      </c>
      <c r="D43" s="23">
        <f t="shared" si="18"/>
        <v>0</v>
      </c>
      <c r="E43" s="24">
        <f t="shared" si="18"/>
        <v>0</v>
      </c>
      <c r="F43" s="24">
        <f t="shared" si="18"/>
        <v>0</v>
      </c>
      <c r="G43" s="24">
        <f t="shared" si="18"/>
        <v>205</v>
      </c>
      <c r="H43" s="25">
        <f t="shared" si="18"/>
        <v>0</v>
      </c>
      <c r="I43" s="7">
        <f t="shared" si="2"/>
        <v>205</v>
      </c>
      <c r="J43" s="10" t="s">
        <v>60</v>
      </c>
      <c r="K43" s="11">
        <v>155</v>
      </c>
    </row>
    <row r="44" spans="1:11" ht="27">
      <c r="A44" s="10" t="s">
        <v>9</v>
      </c>
      <c r="B44" s="11">
        <v>205</v>
      </c>
      <c r="C44" s="15" t="e">
        <f>ROUND(B44/#REF!,2)*100</f>
        <v>#REF!</v>
      </c>
      <c r="D44" s="15"/>
      <c r="G44" s="16">
        <v>205</v>
      </c>
      <c r="I44" s="7">
        <f t="shared" si="2"/>
        <v>205</v>
      </c>
      <c r="J44" s="10" t="s">
        <v>63</v>
      </c>
      <c r="K44" s="11">
        <v>81</v>
      </c>
    </row>
    <row r="45" spans="1:11">
      <c r="A45" s="10" t="s">
        <v>64</v>
      </c>
      <c r="B45" s="11">
        <v>2913</v>
      </c>
      <c r="C45" s="15" t="e">
        <f t="shared" ref="C45:H45" si="19">SUM(C46:C47)</f>
        <v>#REF!</v>
      </c>
      <c r="D45" s="15">
        <f t="shared" si="19"/>
        <v>0</v>
      </c>
      <c r="E45" s="18">
        <f t="shared" si="19"/>
        <v>0</v>
      </c>
      <c r="F45" s="18">
        <f t="shared" si="19"/>
        <v>0</v>
      </c>
      <c r="G45" s="18">
        <f t="shared" si="19"/>
        <v>2863</v>
      </c>
      <c r="H45" s="19">
        <f t="shared" si="19"/>
        <v>50</v>
      </c>
      <c r="I45" s="7">
        <f t="shared" si="2"/>
        <v>2913</v>
      </c>
      <c r="J45" s="10" t="s">
        <v>65</v>
      </c>
      <c r="K45" s="11">
        <v>1000</v>
      </c>
    </row>
    <row r="46" spans="1:11">
      <c r="A46" s="17" t="s">
        <v>66</v>
      </c>
      <c r="B46" s="11">
        <v>1000</v>
      </c>
      <c r="C46" s="15" t="e">
        <f>ROUND(K4/#REF!,2)*100</f>
        <v>#REF!</v>
      </c>
      <c r="D46" s="15"/>
      <c r="G46" s="16">
        <v>1839</v>
      </c>
      <c r="H46" s="5">
        <v>50</v>
      </c>
      <c r="I46" s="7">
        <f t="shared" si="2"/>
        <v>1889</v>
      </c>
      <c r="J46" s="18" t="s">
        <v>67</v>
      </c>
      <c r="K46" s="11">
        <v>1500</v>
      </c>
    </row>
    <row r="47" spans="1:11" ht="27">
      <c r="A47" s="6" t="s">
        <v>68</v>
      </c>
      <c r="B47" s="7">
        <v>7596</v>
      </c>
      <c r="C47" s="15" t="e">
        <f>ROUND(K5/#REF!,2)*100</f>
        <v>#REF!</v>
      </c>
      <c r="D47" s="15"/>
      <c r="G47" s="16">
        <v>1024</v>
      </c>
      <c r="I47" s="7">
        <f t="shared" si="2"/>
        <v>1024</v>
      </c>
      <c r="J47" s="18" t="s">
        <v>69</v>
      </c>
      <c r="K47" s="11">
        <v>410</v>
      </c>
    </row>
    <row r="48" spans="1:11">
      <c r="A48" s="18" t="s">
        <v>70</v>
      </c>
      <c r="B48" s="11">
        <v>1763</v>
      </c>
      <c r="C48" s="15" t="e">
        <f t="shared" ref="C48:H48" si="20">SUM(C49:C49)</f>
        <v>#REF!</v>
      </c>
      <c r="D48" s="15">
        <f t="shared" si="20"/>
        <v>0</v>
      </c>
      <c r="E48" s="18">
        <f t="shared" si="20"/>
        <v>0</v>
      </c>
      <c r="F48" s="18">
        <f t="shared" si="20"/>
        <v>0</v>
      </c>
      <c r="G48" s="18">
        <f t="shared" si="20"/>
        <v>376</v>
      </c>
      <c r="H48" s="19">
        <f t="shared" si="20"/>
        <v>6089</v>
      </c>
      <c r="I48" s="7">
        <f t="shared" si="2"/>
        <v>6465</v>
      </c>
      <c r="J48" s="18" t="s">
        <v>71</v>
      </c>
      <c r="K48" s="11">
        <v>204</v>
      </c>
    </row>
    <row r="49" spans="1:11">
      <c r="A49" s="18" t="s">
        <v>9</v>
      </c>
      <c r="B49" s="11">
        <v>964</v>
      </c>
      <c r="C49" s="15" t="e">
        <f>ROUND(K7/#REF!,2)*100</f>
        <v>#REF!</v>
      </c>
      <c r="D49" s="15"/>
      <c r="G49" s="16">
        <v>376</v>
      </c>
      <c r="H49" s="16">
        <f>1300+800+800+3187-398+628-164-64</f>
        <v>6089</v>
      </c>
      <c r="I49" s="7">
        <f t="shared" si="2"/>
        <v>6465</v>
      </c>
      <c r="J49" s="18" t="s">
        <v>72</v>
      </c>
      <c r="K49" s="11">
        <v>206</v>
      </c>
    </row>
    <row r="50" spans="1:11">
      <c r="A50" s="18" t="s">
        <v>73</v>
      </c>
      <c r="B50" s="11">
        <v>180</v>
      </c>
      <c r="C50" s="15" t="e">
        <f t="shared" ref="C50:H50" si="21">SUM(C51:C51)</f>
        <v>#REF!</v>
      </c>
      <c r="D50" s="15">
        <f t="shared" si="21"/>
        <v>0</v>
      </c>
      <c r="E50" s="18">
        <f t="shared" si="21"/>
        <v>0</v>
      </c>
      <c r="F50" s="18">
        <f t="shared" si="21"/>
        <v>0</v>
      </c>
      <c r="G50" s="18">
        <f t="shared" si="21"/>
        <v>116</v>
      </c>
      <c r="H50" s="19">
        <f t="shared" si="21"/>
        <v>0</v>
      </c>
      <c r="I50" s="7">
        <f t="shared" si="2"/>
        <v>116</v>
      </c>
      <c r="J50" s="18" t="s">
        <v>74</v>
      </c>
      <c r="K50" s="11">
        <v>246</v>
      </c>
    </row>
    <row r="51" spans="1:11">
      <c r="A51" s="18" t="s">
        <v>75</v>
      </c>
      <c r="B51" s="11">
        <v>350</v>
      </c>
      <c r="C51" s="15" t="e">
        <f>ROUND(B55/#REF!,2)*100</f>
        <v>#REF!</v>
      </c>
      <c r="D51" s="15"/>
      <c r="G51" s="16">
        <v>116</v>
      </c>
      <c r="I51" s="7">
        <f t="shared" si="2"/>
        <v>116</v>
      </c>
      <c r="J51" s="18" t="s">
        <v>9</v>
      </c>
      <c r="K51" s="11">
        <v>205</v>
      </c>
    </row>
    <row r="52" spans="1:11">
      <c r="A52" s="18" t="s">
        <v>76</v>
      </c>
      <c r="B52" s="11">
        <v>141</v>
      </c>
      <c r="C52" s="15" t="e">
        <f t="shared" ref="C52:H52" si="22">SUM(C53:C54)</f>
        <v>#REF!</v>
      </c>
      <c r="D52" s="15">
        <f t="shared" si="22"/>
        <v>0</v>
      </c>
      <c r="E52" s="18">
        <f t="shared" si="22"/>
        <v>0</v>
      </c>
      <c r="F52" s="18">
        <f t="shared" si="22"/>
        <v>0</v>
      </c>
      <c r="G52" s="18">
        <f t="shared" si="22"/>
        <v>322</v>
      </c>
      <c r="H52" s="19">
        <f t="shared" si="22"/>
        <v>0</v>
      </c>
      <c r="I52" s="7">
        <f t="shared" si="2"/>
        <v>322</v>
      </c>
      <c r="J52" s="18" t="s">
        <v>77</v>
      </c>
      <c r="K52" s="11">
        <v>41</v>
      </c>
    </row>
    <row r="53" spans="1:11">
      <c r="A53" s="18" t="s">
        <v>78</v>
      </c>
      <c r="B53" s="11">
        <v>128</v>
      </c>
      <c r="C53" s="15" t="e">
        <f>ROUND(B57/#REF!,2)*100</f>
        <v>#REF!</v>
      </c>
      <c r="D53" s="15"/>
      <c r="G53" s="16">
        <v>225</v>
      </c>
      <c r="I53" s="7">
        <f t="shared" si="2"/>
        <v>225</v>
      </c>
      <c r="J53" s="18" t="s">
        <v>79</v>
      </c>
      <c r="K53" s="11">
        <v>147</v>
      </c>
    </row>
    <row r="54" spans="1:11" ht="27">
      <c r="A54" s="18" t="s">
        <v>80</v>
      </c>
      <c r="B54" s="11">
        <v>116</v>
      </c>
      <c r="C54" s="15" t="e">
        <f>ROUND(B58/#REF!,2)*100</f>
        <v>#REF!</v>
      </c>
      <c r="D54" s="15"/>
      <c r="G54" s="16">
        <v>97</v>
      </c>
      <c r="I54" s="7">
        <f t="shared" si="2"/>
        <v>97</v>
      </c>
      <c r="J54" s="18" t="s">
        <v>81</v>
      </c>
      <c r="K54" s="11">
        <v>147</v>
      </c>
    </row>
    <row r="55" spans="1:11">
      <c r="A55" s="18" t="s">
        <v>82</v>
      </c>
      <c r="B55" s="11">
        <v>116</v>
      </c>
      <c r="C55" s="15" t="e">
        <f t="shared" ref="C55:H55" si="23">SUM(C56:C56)</f>
        <v>#REF!</v>
      </c>
      <c r="D55" s="15">
        <f t="shared" si="23"/>
        <v>0</v>
      </c>
      <c r="E55" s="18">
        <f t="shared" si="23"/>
        <v>0</v>
      </c>
      <c r="F55" s="18">
        <f t="shared" si="23"/>
        <v>0</v>
      </c>
      <c r="G55" s="18">
        <f t="shared" si="23"/>
        <v>200</v>
      </c>
      <c r="H55" s="19">
        <f t="shared" si="23"/>
        <v>0</v>
      </c>
      <c r="I55" s="7">
        <f t="shared" si="2"/>
        <v>200</v>
      </c>
      <c r="J55" s="26" t="s">
        <v>83</v>
      </c>
      <c r="K55" s="11">
        <v>475</v>
      </c>
    </row>
    <row r="56" spans="1:11">
      <c r="A56" s="18" t="s">
        <v>84</v>
      </c>
      <c r="B56" s="11">
        <v>322</v>
      </c>
      <c r="C56" s="15" t="e">
        <f>ROUND(B60/#REF!,2)*100</f>
        <v>#REF!</v>
      </c>
      <c r="D56" s="15"/>
      <c r="G56" s="16">
        <v>200</v>
      </c>
      <c r="I56" s="7">
        <f t="shared" si="2"/>
        <v>200</v>
      </c>
      <c r="J56" s="18" t="s">
        <v>9</v>
      </c>
      <c r="K56" s="11">
        <v>344</v>
      </c>
    </row>
    <row r="57" spans="1:11">
      <c r="A57" s="18" t="s">
        <v>9</v>
      </c>
      <c r="B57" s="11">
        <v>225</v>
      </c>
      <c r="C57" s="15" t="e">
        <f t="shared" ref="C57:H57" si="24">SUM(C58:C59)</f>
        <v>#REF!</v>
      </c>
      <c r="D57" s="15">
        <f t="shared" si="24"/>
        <v>0</v>
      </c>
      <c r="E57" s="18">
        <f t="shared" si="24"/>
        <v>0</v>
      </c>
      <c r="F57" s="18">
        <f t="shared" si="24"/>
        <v>0</v>
      </c>
      <c r="G57" s="18">
        <f t="shared" si="24"/>
        <v>845</v>
      </c>
      <c r="H57" s="19">
        <f t="shared" si="24"/>
        <v>0</v>
      </c>
      <c r="I57" s="7">
        <f t="shared" si="2"/>
        <v>845</v>
      </c>
      <c r="J57" s="18" t="s">
        <v>85</v>
      </c>
      <c r="K57" s="11">
        <v>131</v>
      </c>
    </row>
    <row r="58" spans="1:11">
      <c r="A58" s="18" t="s">
        <v>86</v>
      </c>
      <c r="B58" s="11">
        <v>97</v>
      </c>
      <c r="C58" s="15" t="e">
        <f>ROUND(B62/#REF!,2)*100</f>
        <v>#REF!</v>
      </c>
      <c r="D58" s="15"/>
      <c r="G58" s="16">
        <v>65</v>
      </c>
      <c r="I58" s="7">
        <f t="shared" si="2"/>
        <v>65</v>
      </c>
      <c r="J58" s="6" t="s">
        <v>87</v>
      </c>
      <c r="K58" s="7">
        <v>12988</v>
      </c>
    </row>
    <row r="59" spans="1:11">
      <c r="A59" s="18" t="s">
        <v>88</v>
      </c>
      <c r="B59" s="11">
        <v>200</v>
      </c>
      <c r="C59" s="15" t="e">
        <f>ROUND(B63/#REF!,2)*100</f>
        <v>#REF!</v>
      </c>
      <c r="D59" s="15"/>
      <c r="G59" s="16">
        <v>780</v>
      </c>
      <c r="I59" s="7">
        <f t="shared" si="2"/>
        <v>780</v>
      </c>
      <c r="J59" s="18" t="s">
        <v>89</v>
      </c>
      <c r="K59" s="11">
        <v>768</v>
      </c>
    </row>
    <row r="60" spans="1:11">
      <c r="A60" s="18" t="s">
        <v>90</v>
      </c>
      <c r="B60" s="11">
        <v>200</v>
      </c>
      <c r="C60" s="15" t="e">
        <f t="shared" ref="C60:H60" si="25">SUM(C61:C61)</f>
        <v>#REF!</v>
      </c>
      <c r="D60" s="15">
        <f t="shared" si="25"/>
        <v>0</v>
      </c>
      <c r="E60" s="18">
        <f t="shared" si="25"/>
        <v>0</v>
      </c>
      <c r="F60" s="18">
        <f t="shared" si="25"/>
        <v>0</v>
      </c>
      <c r="G60" s="18">
        <f t="shared" si="25"/>
        <v>0</v>
      </c>
      <c r="H60" s="19">
        <f t="shared" si="25"/>
        <v>4350</v>
      </c>
      <c r="I60" s="7">
        <f t="shared" si="2"/>
        <v>4350</v>
      </c>
      <c r="J60" s="18" t="s">
        <v>9</v>
      </c>
      <c r="K60" s="11">
        <v>535</v>
      </c>
    </row>
    <row r="61" spans="1:11">
      <c r="A61" s="18" t="s">
        <v>91</v>
      </c>
      <c r="B61" s="11">
        <v>845</v>
      </c>
      <c r="C61" s="15" t="e">
        <f>ROUND(B65/#REF!,2)*100</f>
        <v>#REF!</v>
      </c>
      <c r="D61" s="15"/>
      <c r="H61" s="16">
        <f>2850+1500</f>
        <v>4350</v>
      </c>
      <c r="I61" s="7">
        <f t="shared" si="2"/>
        <v>4350</v>
      </c>
      <c r="J61" s="18" t="s">
        <v>92</v>
      </c>
      <c r="K61" s="11">
        <v>233</v>
      </c>
    </row>
    <row r="62" spans="1:11" s="12" customFormat="1">
      <c r="A62" s="18" t="s">
        <v>9</v>
      </c>
      <c r="B62" s="11">
        <v>65</v>
      </c>
      <c r="J62" s="18" t="s">
        <v>93</v>
      </c>
      <c r="K62" s="11">
        <v>4647</v>
      </c>
    </row>
    <row r="63" spans="1:11">
      <c r="A63" s="18" t="s">
        <v>94</v>
      </c>
      <c r="B63" s="11">
        <v>780</v>
      </c>
      <c r="C63" s="2"/>
      <c r="D63" s="2"/>
      <c r="H63" s="2"/>
      <c r="J63" s="18" t="s">
        <v>95</v>
      </c>
      <c r="K63" s="11">
        <v>3907</v>
      </c>
    </row>
    <row r="64" spans="1:11" ht="27">
      <c r="A64" s="18" t="s">
        <v>96</v>
      </c>
      <c r="B64" s="11">
        <v>4350</v>
      </c>
      <c r="C64" s="2"/>
      <c r="D64" s="2"/>
      <c r="H64" s="2"/>
      <c r="J64" s="18" t="s">
        <v>97</v>
      </c>
      <c r="K64" s="11">
        <v>740</v>
      </c>
    </row>
    <row r="65" spans="1:11">
      <c r="A65" s="18" t="s">
        <v>98</v>
      </c>
      <c r="B65" s="11">
        <v>4350</v>
      </c>
      <c r="C65" s="2"/>
      <c r="D65" s="2"/>
      <c r="H65" s="2"/>
      <c r="J65" s="18" t="s">
        <v>99</v>
      </c>
      <c r="K65" s="11">
        <v>2169</v>
      </c>
    </row>
    <row r="66" spans="1:11">
      <c r="A66" s="6" t="s">
        <v>100</v>
      </c>
      <c r="B66" s="7">
        <v>22223</v>
      </c>
      <c r="C66" s="2"/>
      <c r="D66" s="2"/>
      <c r="H66" s="2"/>
      <c r="J66" s="18" t="s">
        <v>101</v>
      </c>
      <c r="K66" s="11">
        <v>722</v>
      </c>
    </row>
    <row r="67" spans="1:11" ht="27">
      <c r="A67" s="18" t="s">
        <v>102</v>
      </c>
      <c r="B67" s="11">
        <v>1629</v>
      </c>
      <c r="C67" s="2"/>
      <c r="D67" s="2"/>
      <c r="H67" s="2"/>
      <c r="J67" s="18" t="s">
        <v>103</v>
      </c>
      <c r="K67" s="11">
        <v>331</v>
      </c>
    </row>
    <row r="68" spans="1:11">
      <c r="A68" s="18" t="s">
        <v>9</v>
      </c>
      <c r="B68" s="11">
        <v>647</v>
      </c>
      <c r="C68" s="2"/>
      <c r="D68" s="2"/>
      <c r="H68" s="2"/>
      <c r="J68" s="18" t="s">
        <v>104</v>
      </c>
      <c r="K68" s="11">
        <v>333</v>
      </c>
    </row>
    <row r="69" spans="1:11">
      <c r="A69" s="18" t="s">
        <v>105</v>
      </c>
      <c r="B69" s="11">
        <v>174</v>
      </c>
      <c r="C69" s="2"/>
      <c r="D69" s="2"/>
      <c r="H69" s="2"/>
      <c r="J69" s="18" t="s">
        <v>106</v>
      </c>
      <c r="K69" s="11">
        <v>783</v>
      </c>
    </row>
    <row r="70" spans="1:11">
      <c r="A70" s="18" t="s">
        <v>107</v>
      </c>
      <c r="B70" s="11">
        <v>208</v>
      </c>
      <c r="C70" s="2"/>
      <c r="D70" s="2"/>
      <c r="H70" s="2"/>
      <c r="J70" s="18" t="s">
        <v>108</v>
      </c>
      <c r="K70" s="11">
        <v>4956</v>
      </c>
    </row>
    <row r="71" spans="1:11">
      <c r="A71" s="18" t="s">
        <v>109</v>
      </c>
      <c r="B71" s="11">
        <v>414</v>
      </c>
      <c r="C71" s="2"/>
      <c r="D71" s="2"/>
      <c r="H71" s="2"/>
      <c r="J71" s="18" t="s">
        <v>110</v>
      </c>
      <c r="K71" s="11">
        <v>2044</v>
      </c>
    </row>
    <row r="72" spans="1:11">
      <c r="A72" s="18" t="s">
        <v>111</v>
      </c>
      <c r="B72" s="11">
        <v>164</v>
      </c>
      <c r="C72" s="2"/>
      <c r="D72" s="2"/>
      <c r="H72" s="2"/>
      <c r="J72" s="18" t="s">
        <v>112</v>
      </c>
      <c r="K72" s="11">
        <v>1732</v>
      </c>
    </row>
    <row r="73" spans="1:11" ht="27">
      <c r="A73" s="18" t="s">
        <v>113</v>
      </c>
      <c r="B73" s="11">
        <v>22</v>
      </c>
      <c r="C73" s="2"/>
      <c r="D73" s="2"/>
      <c r="H73" s="2"/>
      <c r="J73" s="18" t="s">
        <v>114</v>
      </c>
      <c r="K73" s="11">
        <v>1180</v>
      </c>
    </row>
    <row r="74" spans="1:11">
      <c r="A74" s="18" t="s">
        <v>115</v>
      </c>
      <c r="B74" s="11">
        <v>440</v>
      </c>
      <c r="C74" s="2"/>
      <c r="D74" s="2"/>
      <c r="H74" s="2"/>
      <c r="J74" s="18" t="s">
        <v>116</v>
      </c>
      <c r="K74" s="11">
        <v>448</v>
      </c>
    </row>
    <row r="75" spans="1:11">
      <c r="A75" s="18" t="s">
        <v>9</v>
      </c>
      <c r="B75" s="11">
        <v>440</v>
      </c>
      <c r="C75" s="2"/>
      <c r="D75" s="2"/>
      <c r="H75" s="2"/>
      <c r="J75" s="18" t="s">
        <v>9</v>
      </c>
      <c r="K75" s="11">
        <v>448</v>
      </c>
    </row>
    <row r="76" spans="1:11">
      <c r="A76" s="18" t="s">
        <v>117</v>
      </c>
      <c r="B76" s="11">
        <v>17376</v>
      </c>
      <c r="C76" s="2"/>
      <c r="D76" s="2"/>
      <c r="H76" s="2"/>
      <c r="J76" s="6" t="s">
        <v>118</v>
      </c>
      <c r="K76" s="7">
        <v>6107</v>
      </c>
    </row>
    <row r="77" spans="1:11" ht="27">
      <c r="A77" s="18" t="s">
        <v>119</v>
      </c>
      <c r="B77" s="11">
        <v>2081</v>
      </c>
      <c r="C77" s="2"/>
      <c r="D77" s="2"/>
      <c r="H77" s="2"/>
      <c r="J77" s="18" t="s">
        <v>120</v>
      </c>
      <c r="K77" s="11">
        <v>1929</v>
      </c>
    </row>
    <row r="78" spans="1:11">
      <c r="A78" s="18" t="s">
        <v>121</v>
      </c>
      <c r="B78" s="11">
        <v>239</v>
      </c>
      <c r="C78" s="2"/>
      <c r="D78" s="2"/>
      <c r="H78" s="2"/>
      <c r="J78" s="18" t="s">
        <v>9</v>
      </c>
      <c r="K78" s="11">
        <v>1929</v>
      </c>
    </row>
    <row r="79" spans="1:11">
      <c r="A79" s="18" t="s">
        <v>122</v>
      </c>
      <c r="B79" s="11">
        <v>333</v>
      </c>
      <c r="C79" s="2"/>
      <c r="D79" s="2"/>
      <c r="H79" s="2"/>
      <c r="J79" s="18" t="s">
        <v>123</v>
      </c>
      <c r="K79" s="11">
        <v>3289</v>
      </c>
    </row>
    <row r="80" spans="1:11" ht="27">
      <c r="A80" s="18" t="s">
        <v>124</v>
      </c>
      <c r="B80" s="11">
        <v>6723</v>
      </c>
      <c r="C80" s="2"/>
      <c r="D80" s="2"/>
      <c r="H80" s="2"/>
      <c r="J80" s="18" t="s">
        <v>125</v>
      </c>
      <c r="K80" s="11">
        <v>2900</v>
      </c>
    </row>
    <row r="81" spans="1:11" ht="27">
      <c r="A81" s="18" t="s">
        <v>126</v>
      </c>
      <c r="B81" s="11">
        <v>8000</v>
      </c>
      <c r="C81" s="2"/>
      <c r="D81" s="2"/>
      <c r="H81" s="2"/>
      <c r="J81" s="18" t="s">
        <v>127</v>
      </c>
      <c r="K81" s="11">
        <v>300</v>
      </c>
    </row>
    <row r="82" spans="1:11">
      <c r="A82" s="18" t="s">
        <v>128</v>
      </c>
      <c r="B82" s="11">
        <v>1500</v>
      </c>
      <c r="C82" s="2"/>
      <c r="D82" s="2"/>
      <c r="H82" s="2"/>
      <c r="J82" s="18" t="s">
        <v>129</v>
      </c>
      <c r="K82" s="11">
        <v>89</v>
      </c>
    </row>
    <row r="83" spans="1:11">
      <c r="A83" s="18" t="s">
        <v>130</v>
      </c>
      <c r="B83" s="11">
        <v>889</v>
      </c>
      <c r="C83" s="2"/>
      <c r="D83" s="2"/>
      <c r="H83" s="2"/>
      <c r="J83" s="18" t="s">
        <v>131</v>
      </c>
      <c r="K83" s="11">
        <v>102</v>
      </c>
    </row>
    <row r="84" spans="1:11">
      <c r="A84" s="18" t="s">
        <v>132</v>
      </c>
      <c r="B84" s="11">
        <v>38</v>
      </c>
      <c r="C84" s="2"/>
      <c r="D84" s="2"/>
      <c r="H84" s="2"/>
      <c r="J84" s="18" t="s">
        <v>133</v>
      </c>
      <c r="K84" s="11">
        <v>116</v>
      </c>
    </row>
    <row r="85" spans="1:11">
      <c r="A85" s="18" t="s">
        <v>134</v>
      </c>
      <c r="B85" s="11">
        <v>851</v>
      </c>
      <c r="C85" s="2"/>
      <c r="D85" s="2"/>
      <c r="H85" s="2"/>
      <c r="J85" s="18" t="s">
        <v>135</v>
      </c>
      <c r="K85" s="11">
        <v>388</v>
      </c>
    </row>
    <row r="86" spans="1:11">
      <c r="A86" s="6" t="s">
        <v>136</v>
      </c>
      <c r="B86" s="7">
        <v>1567</v>
      </c>
      <c r="C86" s="2"/>
      <c r="D86" s="2"/>
      <c r="H86" s="2"/>
      <c r="J86" s="18" t="s">
        <v>137</v>
      </c>
      <c r="K86" s="11">
        <v>115</v>
      </c>
    </row>
    <row r="87" spans="1:11" ht="27">
      <c r="A87" s="18" t="s">
        <v>138</v>
      </c>
      <c r="B87" s="11">
        <v>946</v>
      </c>
      <c r="C87" s="2"/>
      <c r="D87" s="2"/>
      <c r="H87" s="2"/>
      <c r="J87" s="18" t="s">
        <v>139</v>
      </c>
      <c r="K87" s="11">
        <v>157</v>
      </c>
    </row>
    <row r="88" spans="1:11">
      <c r="A88" s="18" t="s">
        <v>135</v>
      </c>
      <c r="B88" s="11">
        <v>683</v>
      </c>
      <c r="C88" s="2"/>
      <c r="D88" s="2"/>
      <c r="H88" s="2"/>
      <c r="J88" s="18" t="s">
        <v>140</v>
      </c>
      <c r="K88" s="11">
        <v>473</v>
      </c>
    </row>
    <row r="89" spans="1:11" ht="27">
      <c r="A89" s="18" t="s">
        <v>141</v>
      </c>
      <c r="B89" s="11">
        <v>263</v>
      </c>
      <c r="C89" s="2"/>
      <c r="D89" s="2"/>
      <c r="H89" s="2"/>
      <c r="J89" s="18" t="s">
        <v>142</v>
      </c>
      <c r="K89" s="11">
        <v>9</v>
      </c>
    </row>
    <row r="90" spans="1:11">
      <c r="A90" s="18" t="s">
        <v>143</v>
      </c>
      <c r="B90" s="11">
        <v>206</v>
      </c>
      <c r="C90" s="2"/>
      <c r="D90" s="2"/>
      <c r="H90" s="2"/>
      <c r="J90" s="18" t="s">
        <v>144</v>
      </c>
      <c r="K90" s="11">
        <v>9</v>
      </c>
    </row>
    <row r="91" spans="1:11" s="12" customFormat="1">
      <c r="A91" s="18" t="s">
        <v>145</v>
      </c>
      <c r="B91" s="11">
        <v>415</v>
      </c>
      <c r="J91" s="6" t="s">
        <v>146</v>
      </c>
      <c r="K91" s="7">
        <v>1201</v>
      </c>
    </row>
    <row r="92" spans="1:11">
      <c r="A92" s="6" t="s">
        <v>147</v>
      </c>
      <c r="B92" s="27">
        <v>11470</v>
      </c>
      <c r="C92" s="2"/>
      <c r="D92" s="2"/>
      <c r="H92" s="2"/>
      <c r="J92" s="18" t="s">
        <v>148</v>
      </c>
      <c r="K92" s="11">
        <v>79</v>
      </c>
    </row>
    <row r="93" spans="1:11">
      <c r="A93" s="18" t="s">
        <v>149</v>
      </c>
      <c r="B93" s="28">
        <v>6118</v>
      </c>
      <c r="C93" s="2"/>
      <c r="D93" s="2"/>
      <c r="H93" s="2"/>
      <c r="J93" s="18" t="s">
        <v>150</v>
      </c>
      <c r="K93" s="11">
        <v>79</v>
      </c>
    </row>
    <row r="94" spans="1:11">
      <c r="A94" s="18" t="s">
        <v>135</v>
      </c>
      <c r="B94" s="29">
        <v>3917</v>
      </c>
      <c r="C94" s="2"/>
      <c r="D94" s="2"/>
      <c r="H94" s="2"/>
      <c r="J94" s="18" t="s">
        <v>151</v>
      </c>
      <c r="K94" s="11">
        <v>1122</v>
      </c>
    </row>
    <row r="95" spans="1:11">
      <c r="A95" s="18" t="s">
        <v>152</v>
      </c>
      <c r="B95" s="29">
        <v>2201</v>
      </c>
      <c r="C95" s="2"/>
      <c r="D95" s="2"/>
      <c r="H95" s="2"/>
      <c r="J95" s="18" t="s">
        <v>153</v>
      </c>
      <c r="K95" s="11">
        <v>1122</v>
      </c>
    </row>
    <row r="96" spans="1:11">
      <c r="A96" s="18" t="s">
        <v>154</v>
      </c>
      <c r="B96" s="28">
        <v>2562</v>
      </c>
      <c r="C96" s="2"/>
      <c r="D96" s="2"/>
      <c r="H96" s="2"/>
      <c r="J96" s="6" t="s">
        <v>155</v>
      </c>
      <c r="K96" s="7">
        <v>836</v>
      </c>
    </row>
    <row r="97" spans="1:11">
      <c r="A97" s="18" t="s">
        <v>135</v>
      </c>
      <c r="B97" s="29">
        <v>713</v>
      </c>
      <c r="C97" s="2"/>
      <c r="D97" s="2"/>
      <c r="H97" s="2"/>
      <c r="J97" s="18" t="s">
        <v>156</v>
      </c>
      <c r="K97" s="11">
        <v>323</v>
      </c>
    </row>
    <row r="98" spans="1:11" s="12" customFormat="1">
      <c r="A98" s="18" t="s">
        <v>157</v>
      </c>
      <c r="B98" s="29">
        <v>1849</v>
      </c>
      <c r="J98" s="18" t="s">
        <v>135</v>
      </c>
      <c r="K98" s="11">
        <v>323</v>
      </c>
    </row>
    <row r="99" spans="1:11">
      <c r="A99" s="18" t="s">
        <v>158</v>
      </c>
      <c r="B99" s="28">
        <v>2790</v>
      </c>
      <c r="C99" s="2"/>
      <c r="D99" s="2"/>
      <c r="H99" s="2"/>
      <c r="J99" s="18" t="s">
        <v>159</v>
      </c>
      <c r="K99" s="11">
        <v>513</v>
      </c>
    </row>
    <row r="100" spans="1:11">
      <c r="A100" s="18" t="s">
        <v>135</v>
      </c>
      <c r="B100" s="29">
        <v>616</v>
      </c>
      <c r="C100" s="2"/>
      <c r="D100" s="2"/>
      <c r="H100" s="2"/>
      <c r="J100" s="18" t="s">
        <v>160</v>
      </c>
      <c r="K100" s="11">
        <v>513</v>
      </c>
    </row>
    <row r="101" spans="1:11" ht="27">
      <c r="A101" s="18" t="s">
        <v>161</v>
      </c>
      <c r="B101" s="29">
        <v>2174</v>
      </c>
      <c r="C101" s="2"/>
      <c r="D101" s="2"/>
      <c r="H101" s="2"/>
      <c r="J101" s="6" t="s">
        <v>162</v>
      </c>
      <c r="K101" s="7">
        <v>992</v>
      </c>
    </row>
    <row r="102" spans="1:11">
      <c r="A102" s="6" t="s">
        <v>163</v>
      </c>
      <c r="B102" s="7">
        <v>2137</v>
      </c>
      <c r="C102" s="2"/>
      <c r="D102" s="2"/>
      <c r="H102" s="2"/>
      <c r="J102" s="18" t="s">
        <v>164</v>
      </c>
      <c r="K102" s="11">
        <v>803</v>
      </c>
    </row>
    <row r="103" spans="1:11" s="12" customFormat="1">
      <c r="A103" s="18" t="s">
        <v>165</v>
      </c>
      <c r="B103" s="11">
        <v>2137</v>
      </c>
      <c r="J103" s="18" t="s">
        <v>166</v>
      </c>
      <c r="K103" s="11">
        <v>690</v>
      </c>
    </row>
    <row r="104" spans="1:11">
      <c r="A104" s="18" t="s">
        <v>135</v>
      </c>
      <c r="B104" s="11">
        <v>635</v>
      </c>
      <c r="C104" s="2"/>
      <c r="D104" s="2"/>
      <c r="H104" s="2"/>
      <c r="J104" s="18" t="s">
        <v>167</v>
      </c>
      <c r="K104" s="11">
        <v>113</v>
      </c>
    </row>
    <row r="105" spans="1:11">
      <c r="A105" s="18" t="s">
        <v>168</v>
      </c>
      <c r="B105" s="11">
        <v>1502</v>
      </c>
      <c r="C105" s="2"/>
      <c r="D105" s="2"/>
      <c r="H105" s="2"/>
      <c r="J105" s="18" t="s">
        <v>169</v>
      </c>
      <c r="K105" s="11">
        <v>189</v>
      </c>
    </row>
    <row r="106" spans="1:11">
      <c r="A106" s="6" t="s">
        <v>170</v>
      </c>
      <c r="B106" s="7">
        <v>732</v>
      </c>
      <c r="C106" s="2"/>
      <c r="D106" s="2"/>
      <c r="H106" s="2"/>
      <c r="J106" s="18" t="s">
        <v>166</v>
      </c>
      <c r="K106" s="11">
        <v>189</v>
      </c>
    </row>
    <row r="107" spans="1:11">
      <c r="A107" s="18" t="s">
        <v>171</v>
      </c>
      <c r="B107" s="11">
        <v>526</v>
      </c>
      <c r="C107" s="2"/>
      <c r="D107" s="2"/>
      <c r="H107" s="2"/>
      <c r="J107" s="6" t="s">
        <v>172</v>
      </c>
      <c r="K107" s="7">
        <v>1500</v>
      </c>
    </row>
    <row r="108" spans="1:11">
      <c r="A108" s="18" t="s">
        <v>135</v>
      </c>
      <c r="B108" s="11">
        <v>526</v>
      </c>
      <c r="C108" s="2"/>
      <c r="D108" s="2"/>
      <c r="H108" s="2"/>
      <c r="J108" s="6" t="s">
        <v>173</v>
      </c>
      <c r="K108" s="7">
        <v>5600</v>
      </c>
    </row>
    <row r="109" spans="1:11" ht="27">
      <c r="A109" s="18" t="s">
        <v>174</v>
      </c>
      <c r="B109" s="11">
        <v>206</v>
      </c>
      <c r="C109" s="2"/>
      <c r="D109" s="2"/>
      <c r="H109" s="2"/>
      <c r="J109" s="18" t="s">
        <v>175</v>
      </c>
      <c r="K109" s="11">
        <v>5600</v>
      </c>
    </row>
    <row r="110" spans="1:11" ht="27">
      <c r="A110" s="18" t="s">
        <v>135</v>
      </c>
      <c r="B110" s="11">
        <v>206</v>
      </c>
      <c r="C110" s="2"/>
      <c r="D110" s="2"/>
      <c r="H110" s="2"/>
      <c r="J110" s="18" t="s">
        <v>176</v>
      </c>
      <c r="K110" s="11">
        <v>5600</v>
      </c>
    </row>
    <row r="111" spans="1:11">
      <c r="A111" s="6" t="s">
        <v>177</v>
      </c>
      <c r="B111" s="7">
        <v>2199</v>
      </c>
      <c r="C111" s="2"/>
      <c r="D111" s="2"/>
      <c r="H111" s="2"/>
      <c r="J111" s="6" t="s">
        <v>178</v>
      </c>
      <c r="K111" s="7">
        <v>5856</v>
      </c>
    </row>
    <row r="112" spans="1:11" ht="32.25" customHeight="1">
      <c r="A112" s="18" t="s">
        <v>179</v>
      </c>
      <c r="B112" s="11">
        <v>299</v>
      </c>
      <c r="C112" s="2"/>
      <c r="D112" s="2"/>
      <c r="H112" s="2"/>
      <c r="J112" s="18" t="s">
        <v>180</v>
      </c>
      <c r="K112" s="11">
        <v>5856</v>
      </c>
    </row>
    <row r="113" spans="1:19" s="12" customFormat="1" ht="38.25" customHeight="1">
      <c r="A113" s="18" t="s">
        <v>135</v>
      </c>
      <c r="B113" s="11">
        <v>299</v>
      </c>
      <c r="C113" s="2"/>
      <c r="D113" s="2"/>
      <c r="E113" s="2"/>
      <c r="F113" s="2"/>
      <c r="G113" s="2"/>
      <c r="H113" s="2"/>
      <c r="I113" s="2"/>
      <c r="J113" s="18" t="s">
        <v>181</v>
      </c>
      <c r="K113" s="11">
        <v>5856</v>
      </c>
      <c r="L113" s="2"/>
      <c r="M113" s="2"/>
      <c r="N113" s="2"/>
    </row>
    <row r="114" spans="1:19" ht="22.5" customHeight="1">
      <c r="A114" s="18" t="s">
        <v>182</v>
      </c>
      <c r="B114" s="11">
        <v>1900</v>
      </c>
      <c r="C114" s="2"/>
      <c r="D114" s="2"/>
      <c r="H114" s="2"/>
      <c r="J114" s="6" t="s">
        <v>183</v>
      </c>
      <c r="K114" s="27">
        <v>7600</v>
      </c>
    </row>
    <row r="115" spans="1:19" ht="27">
      <c r="A115" s="18" t="s">
        <v>184</v>
      </c>
      <c r="B115" s="11">
        <v>1900</v>
      </c>
      <c r="C115" s="2"/>
      <c r="D115" s="2"/>
      <c r="H115" s="2"/>
      <c r="J115" s="18" t="s">
        <v>185</v>
      </c>
      <c r="K115" s="11">
        <v>7600</v>
      </c>
    </row>
    <row r="116" spans="1:19" ht="27">
      <c r="A116" s="6" t="s">
        <v>186</v>
      </c>
      <c r="B116" s="7">
        <v>1360</v>
      </c>
      <c r="C116" s="2"/>
      <c r="D116" s="2"/>
      <c r="H116" s="2"/>
      <c r="J116" s="30" t="s">
        <v>187</v>
      </c>
      <c r="K116" s="31">
        <f>+B4+K8+K19+K36+B47+B66+K76+B86+B92+B102+K58+B106+K96+B111+K101+B116+K107+K108+K111+K91+K114</f>
        <v>144072</v>
      </c>
    </row>
    <row r="117" spans="1:19">
      <c r="A117" s="18" t="s">
        <v>188</v>
      </c>
      <c r="B117" s="11">
        <v>1301</v>
      </c>
      <c r="C117" s="2"/>
      <c r="D117" s="2"/>
      <c r="H117" s="2"/>
      <c r="J117" s="32"/>
      <c r="K117" s="32"/>
    </row>
    <row r="118" spans="1:19">
      <c r="C118" s="2"/>
      <c r="D118" s="2"/>
      <c r="H118" s="2"/>
    </row>
    <row r="119" spans="1:19">
      <c r="C119" s="2"/>
      <c r="D119" s="2"/>
      <c r="H119" s="2"/>
    </row>
    <row r="120" spans="1:19">
      <c r="C120" s="2"/>
      <c r="D120" s="2"/>
      <c r="H120" s="2"/>
    </row>
    <row r="121" spans="1:19">
      <c r="C121" s="2"/>
      <c r="D121" s="2"/>
      <c r="H121" s="2"/>
      <c r="O121" s="34"/>
      <c r="S121" s="5"/>
    </row>
    <row r="122" spans="1:19">
      <c r="C122" s="2"/>
      <c r="D122" s="2"/>
      <c r="H122" s="2"/>
    </row>
    <row r="123" spans="1:19">
      <c r="C123" s="2"/>
      <c r="D123" s="2"/>
      <c r="H123" s="2"/>
    </row>
    <row r="124" spans="1:19">
      <c r="C124" s="2"/>
      <c r="D124" s="2"/>
      <c r="H124" s="2"/>
    </row>
    <row r="125" spans="1:19">
      <c r="C125" s="2"/>
      <c r="D125" s="2"/>
      <c r="H125" s="2"/>
    </row>
    <row r="126" spans="1:19">
      <c r="C126" s="2"/>
      <c r="D126" s="2"/>
      <c r="H126" s="2"/>
    </row>
    <row r="127" spans="1:19">
      <c r="C127" s="2"/>
      <c r="D127" s="2"/>
      <c r="H127" s="2"/>
    </row>
    <row r="128" spans="1:19">
      <c r="C128" s="2"/>
      <c r="D128" s="2"/>
      <c r="H128" s="2"/>
    </row>
    <row r="129" spans="3:14">
      <c r="C129" s="2"/>
      <c r="D129" s="2"/>
      <c r="H129" s="2"/>
    </row>
    <row r="130" spans="3:14">
      <c r="C130" s="2"/>
      <c r="D130" s="2"/>
      <c r="H130" s="2"/>
    </row>
    <row r="131" spans="3:14">
      <c r="C131" s="2"/>
      <c r="D131" s="2"/>
      <c r="H131" s="2"/>
    </row>
    <row r="132" spans="3:14">
      <c r="C132" s="2"/>
      <c r="D132" s="2"/>
      <c r="H132" s="2"/>
    </row>
    <row r="133" spans="3:14">
      <c r="C133" s="2"/>
      <c r="D133" s="2"/>
      <c r="H133" s="2"/>
    </row>
    <row r="134" spans="3:14">
      <c r="C134" s="2"/>
      <c r="D134" s="2"/>
      <c r="H134" s="2"/>
    </row>
    <row r="135" spans="3:14">
      <c r="C135" s="2"/>
      <c r="D135" s="2"/>
      <c r="H135" s="2"/>
    </row>
    <row r="136" spans="3:14">
      <c r="C136" s="2"/>
      <c r="D136" s="2"/>
      <c r="H136" s="2"/>
    </row>
    <row r="137" spans="3:14">
      <c r="C137" s="2"/>
      <c r="D137" s="2"/>
      <c r="H137" s="2"/>
    </row>
    <row r="138" spans="3:14">
      <c r="C138" s="2"/>
      <c r="D138" s="2"/>
      <c r="H138" s="2"/>
    </row>
    <row r="139" spans="3:14">
      <c r="C139" s="2"/>
      <c r="D139" s="2"/>
      <c r="H139" s="2"/>
    </row>
    <row r="140" spans="3:14">
      <c r="C140" s="2"/>
      <c r="D140" s="2"/>
      <c r="H140" s="2"/>
    </row>
    <row r="141" spans="3:14">
      <c r="C141" s="2"/>
      <c r="D141" s="2"/>
      <c r="H141" s="2"/>
    </row>
    <row r="142" spans="3:14">
      <c r="C142" s="2"/>
      <c r="D142" s="2"/>
      <c r="H142" s="2"/>
    </row>
    <row r="143" spans="3:14"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</row>
    <row r="144" spans="3:14">
      <c r="C144" s="2"/>
      <c r="D144" s="2"/>
      <c r="H144" s="2"/>
    </row>
    <row r="145" spans="2:9">
      <c r="C145" s="2"/>
      <c r="D145" s="2"/>
      <c r="H145" s="2"/>
    </row>
    <row r="146" spans="2:9">
      <c r="C146" s="30" t="e">
        <f t="shared" ref="C146:H146" si="26">C147+C154+#REF!+C156+#REF!+#REF!+C162+#REF!+C164+C167+#REF!+#REF!+C170+#REF!+#REF!+#REF!+#REF!+#REF!+C172+#REF!</f>
        <v>#REF!</v>
      </c>
      <c r="D146" s="30" t="e">
        <f t="shared" si="26"/>
        <v>#REF!</v>
      </c>
      <c r="E146" s="6" t="e">
        <f t="shared" si="26"/>
        <v>#REF!</v>
      </c>
      <c r="F146" s="6" t="e">
        <f t="shared" si="26"/>
        <v>#REF!</v>
      </c>
      <c r="G146" s="6" t="e">
        <f t="shared" si="26"/>
        <v>#REF!</v>
      </c>
      <c r="H146" s="35" t="e">
        <f t="shared" si="26"/>
        <v>#REF!</v>
      </c>
      <c r="I146" s="7" t="e">
        <f t="shared" ref="I146:I201" si="27">G146+H146</f>
        <v>#REF!</v>
      </c>
    </row>
    <row r="147" spans="2:9">
      <c r="C147" s="15" t="e">
        <f t="shared" ref="C147:H147" si="28">SUM(C148:C153)</f>
        <v>#REF!</v>
      </c>
      <c r="D147" s="15">
        <f t="shared" si="28"/>
        <v>0</v>
      </c>
      <c r="E147" s="18">
        <f t="shared" si="28"/>
        <v>0</v>
      </c>
      <c r="F147" s="18">
        <f t="shared" si="28"/>
        <v>0</v>
      </c>
      <c r="G147" s="18">
        <f t="shared" si="28"/>
        <v>1629</v>
      </c>
      <c r="H147" s="19">
        <f t="shared" si="28"/>
        <v>0</v>
      </c>
      <c r="I147" s="7">
        <f t="shared" si="27"/>
        <v>1629</v>
      </c>
    </row>
    <row r="148" spans="2:9">
      <c r="C148" s="15" t="e">
        <f t="shared" ref="C148:C153" si="29">ROUND(B68/#REF!,2)*100</f>
        <v>#REF!</v>
      </c>
      <c r="D148" s="15"/>
      <c r="G148" s="16">
        <v>647</v>
      </c>
      <c r="I148" s="7">
        <f t="shared" si="27"/>
        <v>647</v>
      </c>
    </row>
    <row r="149" spans="2:9">
      <c r="C149" s="15" t="e">
        <f t="shared" si="29"/>
        <v>#REF!</v>
      </c>
      <c r="D149" s="15"/>
      <c r="G149" s="16">
        <v>174</v>
      </c>
      <c r="I149" s="7">
        <f t="shared" si="27"/>
        <v>174</v>
      </c>
    </row>
    <row r="150" spans="2:9">
      <c r="C150" s="15" t="e">
        <f t="shared" si="29"/>
        <v>#REF!</v>
      </c>
      <c r="D150" s="15"/>
      <c r="G150" s="16">
        <v>208</v>
      </c>
      <c r="I150" s="7">
        <f t="shared" si="27"/>
        <v>208</v>
      </c>
    </row>
    <row r="151" spans="2:9">
      <c r="C151" s="15" t="e">
        <f t="shared" si="29"/>
        <v>#REF!</v>
      </c>
      <c r="D151" s="15"/>
      <c r="G151" s="16">
        <v>414</v>
      </c>
      <c r="I151" s="7">
        <f t="shared" si="27"/>
        <v>414</v>
      </c>
    </row>
    <row r="152" spans="2:9">
      <c r="B152" s="2"/>
      <c r="C152" s="15" t="e">
        <f t="shared" si="29"/>
        <v>#REF!</v>
      </c>
      <c r="D152" s="15"/>
      <c r="G152" s="16">
        <v>164</v>
      </c>
      <c r="I152" s="7">
        <f t="shared" si="27"/>
        <v>164</v>
      </c>
    </row>
    <row r="153" spans="2:9">
      <c r="B153" s="2"/>
      <c r="C153" s="15" t="e">
        <f t="shared" si="29"/>
        <v>#REF!</v>
      </c>
      <c r="D153" s="15"/>
      <c r="G153" s="16">
        <v>22</v>
      </c>
      <c r="I153" s="7">
        <f t="shared" si="27"/>
        <v>22</v>
      </c>
    </row>
    <row r="154" spans="2:9">
      <c r="B154" s="2"/>
      <c r="C154" s="15" t="e">
        <f t="shared" ref="C154:H154" si="30">SUM(C155:C155)</f>
        <v>#REF!</v>
      </c>
      <c r="D154" s="15">
        <f t="shared" si="30"/>
        <v>0</v>
      </c>
      <c r="E154" s="18">
        <f t="shared" si="30"/>
        <v>0</v>
      </c>
      <c r="F154" s="18">
        <f t="shared" si="30"/>
        <v>0</v>
      </c>
      <c r="G154" s="18">
        <f t="shared" si="30"/>
        <v>440</v>
      </c>
      <c r="H154" s="19">
        <f t="shared" si="30"/>
        <v>0</v>
      </c>
      <c r="I154" s="7">
        <f t="shared" si="27"/>
        <v>440</v>
      </c>
    </row>
    <row r="155" spans="2:9">
      <c r="B155" s="2"/>
      <c r="C155" s="15" t="e">
        <f>ROUND(B75/#REF!,2)*100</f>
        <v>#REF!</v>
      </c>
      <c r="D155" s="15"/>
      <c r="G155" s="16">
        <v>440</v>
      </c>
      <c r="I155" s="7">
        <f t="shared" si="27"/>
        <v>440</v>
      </c>
    </row>
    <row r="156" spans="2:9">
      <c r="B156" s="2"/>
      <c r="C156" s="15" t="e">
        <f t="shared" ref="C156:H156" si="31">SUM(C157:C161)</f>
        <v>#REF!</v>
      </c>
      <c r="D156" s="15">
        <f t="shared" si="31"/>
        <v>0</v>
      </c>
      <c r="E156" s="18">
        <f t="shared" si="31"/>
        <v>0</v>
      </c>
      <c r="F156" s="18">
        <f t="shared" si="31"/>
        <v>0</v>
      </c>
      <c r="G156" s="18">
        <f t="shared" si="31"/>
        <v>9376</v>
      </c>
      <c r="H156" s="19">
        <f t="shared" si="31"/>
        <v>8000</v>
      </c>
      <c r="I156" s="7">
        <f t="shared" si="27"/>
        <v>17376</v>
      </c>
    </row>
    <row r="157" spans="2:9">
      <c r="B157" s="2"/>
      <c r="C157" s="15" t="e">
        <f>ROUND(B77/#REF!,2)*100</f>
        <v>#REF!</v>
      </c>
      <c r="D157" s="15"/>
      <c r="G157" s="16">
        <v>2081</v>
      </c>
      <c r="I157" s="7">
        <f t="shared" si="27"/>
        <v>2081</v>
      </c>
    </row>
    <row r="158" spans="2:9">
      <c r="B158" s="2"/>
      <c r="C158" s="15" t="e">
        <f>ROUND(B78/#REF!,2)*100</f>
        <v>#REF!</v>
      </c>
      <c r="D158" s="15"/>
      <c r="G158" s="16">
        <v>239</v>
      </c>
      <c r="I158" s="7">
        <f t="shared" si="27"/>
        <v>239</v>
      </c>
    </row>
    <row r="159" spans="2:9">
      <c r="B159" s="2"/>
      <c r="C159" s="15" t="e">
        <f>ROUND(B79/#REF!,2)*100</f>
        <v>#REF!</v>
      </c>
      <c r="D159" s="15"/>
      <c r="G159" s="16">
        <v>333</v>
      </c>
      <c r="I159" s="7">
        <f t="shared" si="27"/>
        <v>333</v>
      </c>
    </row>
    <row r="160" spans="2:9">
      <c r="B160" s="2"/>
      <c r="C160" s="15" t="e">
        <f>ROUND(B80/#REF!,2)*100</f>
        <v>#REF!</v>
      </c>
      <c r="D160" s="15"/>
      <c r="G160" s="16">
        <v>6723</v>
      </c>
      <c r="I160" s="7">
        <f t="shared" si="27"/>
        <v>6723</v>
      </c>
    </row>
    <row r="161" spans="1:14">
      <c r="B161" s="2"/>
      <c r="C161" s="15" t="e">
        <f>ROUND(B81/#REF!,2)*100</f>
        <v>#REF!</v>
      </c>
      <c r="D161" s="15"/>
      <c r="H161" s="16">
        <v>8000</v>
      </c>
      <c r="I161" s="7">
        <f t="shared" si="27"/>
        <v>8000</v>
      </c>
    </row>
    <row r="162" spans="1:14">
      <c r="B162" s="2"/>
      <c r="C162" s="13" t="e">
        <f t="shared" ref="C162:H162" si="32">SUM(C163:C163)</f>
        <v>#REF!</v>
      </c>
      <c r="D162" s="13">
        <f t="shared" si="32"/>
        <v>0</v>
      </c>
      <c r="E162" s="11">
        <f t="shared" si="32"/>
        <v>0</v>
      </c>
      <c r="F162" s="11">
        <f t="shared" si="32"/>
        <v>0</v>
      </c>
      <c r="G162" s="11">
        <f t="shared" si="32"/>
        <v>0</v>
      </c>
      <c r="H162" s="14">
        <f t="shared" si="32"/>
        <v>1500</v>
      </c>
      <c r="I162" s="7">
        <f t="shared" si="27"/>
        <v>1500</v>
      </c>
    </row>
    <row r="163" spans="1:14">
      <c r="B163" s="2"/>
      <c r="C163" s="15" t="e">
        <f>ROUND(K46/#REF!,2)*100</f>
        <v>#REF!</v>
      </c>
      <c r="D163" s="15"/>
      <c r="G163" s="16">
        <v>0</v>
      </c>
      <c r="H163" s="5">
        <v>1500</v>
      </c>
      <c r="I163" s="7">
        <f t="shared" si="27"/>
        <v>1500</v>
      </c>
    </row>
    <row r="164" spans="1:14">
      <c r="B164" s="2"/>
      <c r="C164" s="15" t="e">
        <f t="shared" ref="C164:H164" si="33">SUM(C165:C166)</f>
        <v>#REF!</v>
      </c>
      <c r="D164" s="15">
        <f t="shared" si="33"/>
        <v>0</v>
      </c>
      <c r="E164" s="18">
        <f t="shared" si="33"/>
        <v>0</v>
      </c>
      <c r="F164" s="18">
        <f t="shared" si="33"/>
        <v>0</v>
      </c>
      <c r="G164" s="18">
        <f t="shared" si="33"/>
        <v>410</v>
      </c>
      <c r="H164" s="19">
        <f t="shared" si="33"/>
        <v>0</v>
      </c>
      <c r="I164" s="7">
        <f t="shared" si="27"/>
        <v>410</v>
      </c>
    </row>
    <row r="165" spans="1:14">
      <c r="B165" s="2"/>
      <c r="C165" s="15" t="e">
        <f>ROUND(K48/#REF!,2)*100</f>
        <v>#REF!</v>
      </c>
      <c r="D165" s="15"/>
      <c r="G165" s="16">
        <v>204</v>
      </c>
      <c r="I165" s="7">
        <f t="shared" si="27"/>
        <v>204</v>
      </c>
    </row>
    <row r="166" spans="1:14">
      <c r="B166" s="2"/>
      <c r="C166" s="15" t="e">
        <f>ROUND(K49/#REF!,2)*100</f>
        <v>#REF!</v>
      </c>
      <c r="D166" s="15"/>
      <c r="G166" s="16">
        <v>206</v>
      </c>
      <c r="I166" s="7">
        <f t="shared" si="27"/>
        <v>206</v>
      </c>
    </row>
    <row r="167" spans="1:14">
      <c r="B167" s="2"/>
      <c r="C167" s="15" t="e">
        <f t="shared" ref="C167:H167" si="34">SUM(C168:C169)</f>
        <v>#REF!</v>
      </c>
      <c r="D167" s="15">
        <f t="shared" si="34"/>
        <v>0</v>
      </c>
      <c r="E167" s="18">
        <f t="shared" si="34"/>
        <v>0</v>
      </c>
      <c r="F167" s="18">
        <f t="shared" si="34"/>
        <v>0</v>
      </c>
      <c r="G167" s="18">
        <f t="shared" si="34"/>
        <v>246</v>
      </c>
      <c r="H167" s="19">
        <f t="shared" si="34"/>
        <v>0</v>
      </c>
      <c r="I167" s="7">
        <f t="shared" si="27"/>
        <v>246</v>
      </c>
    </row>
    <row r="168" spans="1:14">
      <c r="B168" s="2"/>
      <c r="C168" s="15" t="e">
        <f>ROUND(K51/#REF!,2)*100</f>
        <v>#REF!</v>
      </c>
      <c r="D168" s="15"/>
      <c r="G168" s="16">
        <v>205</v>
      </c>
      <c r="I168" s="7">
        <f t="shared" si="27"/>
        <v>205</v>
      </c>
    </row>
    <row r="169" spans="1:14">
      <c r="B169" s="2"/>
      <c r="C169" s="15" t="e">
        <f>ROUND(K52/#REF!,2)*100</f>
        <v>#REF!</v>
      </c>
      <c r="D169" s="15"/>
      <c r="G169" s="16">
        <v>41</v>
      </c>
      <c r="I169" s="7">
        <f t="shared" si="27"/>
        <v>41</v>
      </c>
    </row>
    <row r="170" spans="1:14">
      <c r="B170" s="2"/>
      <c r="C170" s="15" t="e">
        <f t="shared" ref="C170:H170" si="35">SUM(C171:C171)</f>
        <v>#REF!</v>
      </c>
      <c r="D170" s="15">
        <f t="shared" si="35"/>
        <v>0</v>
      </c>
      <c r="E170" s="18">
        <f t="shared" si="35"/>
        <v>0</v>
      </c>
      <c r="F170" s="18">
        <f t="shared" si="35"/>
        <v>0</v>
      </c>
      <c r="G170" s="18">
        <f t="shared" si="35"/>
        <v>147</v>
      </c>
      <c r="H170" s="19">
        <f t="shared" si="35"/>
        <v>0</v>
      </c>
      <c r="I170" s="7">
        <f t="shared" si="27"/>
        <v>147</v>
      </c>
    </row>
    <row r="171" spans="1:14">
      <c r="B171" s="2"/>
      <c r="C171" s="15" t="e">
        <f>ROUND(K54/#REF!,2)*100</f>
        <v>#REF!</v>
      </c>
      <c r="D171" s="15"/>
      <c r="G171" s="16">
        <v>147</v>
      </c>
      <c r="I171" s="7">
        <f t="shared" si="27"/>
        <v>147</v>
      </c>
    </row>
    <row r="172" spans="1:14">
      <c r="A172" s="12"/>
      <c r="B172" s="12"/>
      <c r="C172" s="15" t="e">
        <f t="shared" ref="C172:H172" si="36">SUM(C173:C174)</f>
        <v>#REF!</v>
      </c>
      <c r="D172" s="15">
        <f t="shared" si="36"/>
        <v>0</v>
      </c>
      <c r="E172" s="18">
        <f t="shared" si="36"/>
        <v>0</v>
      </c>
      <c r="F172" s="18">
        <f t="shared" si="36"/>
        <v>0</v>
      </c>
      <c r="G172" s="18">
        <f t="shared" si="36"/>
        <v>475</v>
      </c>
      <c r="H172" s="19">
        <f t="shared" si="36"/>
        <v>0</v>
      </c>
      <c r="I172" s="7">
        <f t="shared" si="27"/>
        <v>475</v>
      </c>
      <c r="L172" s="12"/>
      <c r="M172" s="12"/>
      <c r="N172" s="12"/>
    </row>
    <row r="173" spans="1:14">
      <c r="B173" s="2"/>
      <c r="C173" s="15" t="e">
        <f>ROUND(K56/#REF!,2)*100</f>
        <v>#REF!</v>
      </c>
      <c r="D173" s="15"/>
      <c r="G173" s="16">
        <v>344</v>
      </c>
      <c r="I173" s="7">
        <f t="shared" si="27"/>
        <v>344</v>
      </c>
    </row>
    <row r="174" spans="1:14">
      <c r="B174" s="2"/>
      <c r="C174" s="15" t="e">
        <f>ROUND(K57/#REF!,2)*100</f>
        <v>#REF!</v>
      </c>
      <c r="D174" s="15"/>
      <c r="G174" s="16">
        <v>131</v>
      </c>
      <c r="I174" s="7">
        <f t="shared" si="27"/>
        <v>131</v>
      </c>
    </row>
    <row r="175" spans="1:14">
      <c r="C175" s="30" t="e">
        <f t="shared" ref="C175:H175" si="37">C176+C179+#REF!+#REF!+#REF!+#REF!+#REF!+#REF!+#REF!+#REF!+#REF!+#REF!+#REF!</f>
        <v>#REF!</v>
      </c>
      <c r="D175" s="30" t="e">
        <f t="shared" si="37"/>
        <v>#REF!</v>
      </c>
      <c r="E175" s="6" t="e">
        <f t="shared" si="37"/>
        <v>#REF!</v>
      </c>
      <c r="F175" s="6" t="e">
        <f t="shared" si="37"/>
        <v>#REF!</v>
      </c>
      <c r="G175" s="6" t="e">
        <f t="shared" si="37"/>
        <v>#REF!</v>
      </c>
      <c r="H175" s="6" t="e">
        <f t="shared" si="37"/>
        <v>#REF!</v>
      </c>
      <c r="I175" s="7" t="e">
        <f t="shared" si="27"/>
        <v>#REF!</v>
      </c>
    </row>
    <row r="176" spans="1:14">
      <c r="C176" s="15" t="e">
        <f t="shared" ref="C176:H176" si="38">SUM(C177:C178)</f>
        <v>#REF!</v>
      </c>
      <c r="D176" s="15">
        <f t="shared" si="38"/>
        <v>0</v>
      </c>
      <c r="E176" s="18">
        <f t="shared" si="38"/>
        <v>0</v>
      </c>
      <c r="F176" s="18">
        <f t="shared" si="38"/>
        <v>0</v>
      </c>
      <c r="G176" s="18">
        <f t="shared" si="38"/>
        <v>668</v>
      </c>
      <c r="H176" s="19">
        <f t="shared" si="38"/>
        <v>100</v>
      </c>
      <c r="I176" s="7">
        <f t="shared" si="27"/>
        <v>768</v>
      </c>
    </row>
    <row r="177" spans="3:14">
      <c r="C177" s="15" t="e">
        <f>ROUND(K60/#REF!,2)*100</f>
        <v>#REF!</v>
      </c>
      <c r="D177" s="15"/>
      <c r="G177" s="16">
        <v>535</v>
      </c>
      <c r="I177" s="7">
        <f t="shared" si="27"/>
        <v>535</v>
      </c>
    </row>
    <row r="178" spans="3:14">
      <c r="C178" s="15" t="e">
        <f>ROUND(K61/#REF!,2)*100</f>
        <v>#REF!</v>
      </c>
      <c r="D178" s="15"/>
      <c r="G178" s="16">
        <v>133</v>
      </c>
      <c r="H178" s="5">
        <v>100</v>
      </c>
      <c r="I178" s="7">
        <f t="shared" si="27"/>
        <v>233</v>
      </c>
    </row>
    <row r="179" spans="3:14">
      <c r="C179" s="15" t="e">
        <f t="shared" ref="C179:H179" si="39">SUM(#REF!)</f>
        <v>#REF!</v>
      </c>
      <c r="D179" s="15" t="e">
        <f t="shared" si="39"/>
        <v>#REF!</v>
      </c>
      <c r="E179" s="18" t="e">
        <f t="shared" si="39"/>
        <v>#REF!</v>
      </c>
      <c r="F179" s="18" t="e">
        <f t="shared" si="39"/>
        <v>#REF!</v>
      </c>
      <c r="G179" s="18" t="e">
        <f t="shared" si="39"/>
        <v>#REF!</v>
      </c>
      <c r="H179" s="19" t="e">
        <f t="shared" si="39"/>
        <v>#REF!</v>
      </c>
      <c r="I179" s="7" t="e">
        <f t="shared" si="27"/>
        <v>#REF!</v>
      </c>
      <c r="L179" s="12"/>
      <c r="M179" s="12"/>
      <c r="N179" s="12"/>
    </row>
    <row r="180" spans="3:14">
      <c r="C180" s="15" t="e">
        <f t="shared" ref="C180:H180" si="40">SUM(C181:C181)</f>
        <v>#REF!</v>
      </c>
      <c r="D180" s="15">
        <f t="shared" si="40"/>
        <v>0</v>
      </c>
      <c r="E180" s="18">
        <f t="shared" si="40"/>
        <v>0</v>
      </c>
      <c r="F180" s="18">
        <f t="shared" si="40"/>
        <v>0</v>
      </c>
      <c r="G180" s="18">
        <f t="shared" si="40"/>
        <v>206</v>
      </c>
      <c r="H180" s="19">
        <f t="shared" si="40"/>
        <v>0</v>
      </c>
      <c r="I180" s="7">
        <f t="shared" si="27"/>
        <v>206</v>
      </c>
    </row>
    <row r="181" spans="3:14">
      <c r="C181" s="15" t="e">
        <f>ROUND(B110/#REF!,2)*100</f>
        <v>#REF!</v>
      </c>
      <c r="D181" s="15"/>
      <c r="G181" s="16">
        <v>206</v>
      </c>
      <c r="I181" s="7">
        <f t="shared" si="27"/>
        <v>206</v>
      </c>
    </row>
    <row r="182" spans="3:14">
      <c r="C182" s="30" t="e">
        <f t="shared" ref="C182:H182" si="41">C183+#REF!+C185</f>
        <v>#REF!</v>
      </c>
      <c r="D182" s="30" t="e">
        <f t="shared" si="41"/>
        <v>#REF!</v>
      </c>
      <c r="E182" s="6" t="e">
        <f t="shared" si="41"/>
        <v>#REF!</v>
      </c>
      <c r="F182" s="6" t="e">
        <f t="shared" si="41"/>
        <v>#REF!</v>
      </c>
      <c r="G182" s="6" t="e">
        <f t="shared" si="41"/>
        <v>#REF!</v>
      </c>
      <c r="H182" s="35" t="e">
        <f t="shared" si="41"/>
        <v>#REF!</v>
      </c>
      <c r="I182" s="7" t="e">
        <f t="shared" si="27"/>
        <v>#REF!</v>
      </c>
    </row>
    <row r="183" spans="3:14">
      <c r="C183" s="15" t="e">
        <f t="shared" ref="C183:H183" si="42">SUM(C184:C184)</f>
        <v>#REF!</v>
      </c>
      <c r="D183" s="15">
        <f t="shared" si="42"/>
        <v>0</v>
      </c>
      <c r="E183" s="18">
        <f t="shared" si="42"/>
        <v>0</v>
      </c>
      <c r="F183" s="18">
        <f t="shared" si="42"/>
        <v>0</v>
      </c>
      <c r="G183" s="18">
        <f t="shared" si="42"/>
        <v>299</v>
      </c>
      <c r="H183" s="19">
        <f t="shared" si="42"/>
        <v>0</v>
      </c>
      <c r="I183" s="7">
        <f t="shared" si="27"/>
        <v>299</v>
      </c>
    </row>
    <row r="184" spans="3:14">
      <c r="C184" s="15" t="e">
        <f>ROUND(B113/#REF!,2)*100</f>
        <v>#REF!</v>
      </c>
      <c r="D184" s="15"/>
      <c r="G184" s="16">
        <v>299</v>
      </c>
      <c r="I184" s="7">
        <f t="shared" si="27"/>
        <v>299</v>
      </c>
      <c r="L184" s="12"/>
      <c r="M184" s="12"/>
      <c r="N184" s="12"/>
    </row>
    <row r="185" spans="3:14">
      <c r="C185" s="15" t="e">
        <f t="shared" ref="C185:H185" si="43">SUM(C186:C186)</f>
        <v>#REF!</v>
      </c>
      <c r="D185" s="15">
        <f t="shared" si="43"/>
        <v>0</v>
      </c>
      <c r="E185" s="18">
        <f t="shared" si="43"/>
        <v>0</v>
      </c>
      <c r="F185" s="18">
        <f t="shared" si="43"/>
        <v>0</v>
      </c>
      <c r="G185" s="18">
        <f t="shared" si="43"/>
        <v>0</v>
      </c>
      <c r="H185" s="19">
        <f t="shared" si="43"/>
        <v>1900</v>
      </c>
      <c r="I185" s="7">
        <f t="shared" si="27"/>
        <v>1900</v>
      </c>
    </row>
    <row r="186" spans="3:14">
      <c r="C186" s="15" t="e">
        <f>ROUND(B115/#REF!,2)*100</f>
        <v>#REF!</v>
      </c>
      <c r="D186" s="15"/>
      <c r="H186" s="5">
        <f>1900</f>
        <v>1900</v>
      </c>
      <c r="I186" s="7">
        <f t="shared" si="27"/>
        <v>1900</v>
      </c>
    </row>
    <row r="187" spans="3:14">
      <c r="C187" s="30" t="e">
        <f t="shared" ref="C187:H187" si="44">C188+#REF!+#REF!+C195+#REF!</f>
        <v>#REF!</v>
      </c>
      <c r="D187" s="30" t="e">
        <f t="shared" si="44"/>
        <v>#REF!</v>
      </c>
      <c r="E187" s="6" t="e">
        <f t="shared" si="44"/>
        <v>#REF!</v>
      </c>
      <c r="F187" s="6" t="e">
        <f t="shared" si="44"/>
        <v>#REF!</v>
      </c>
      <c r="G187" s="6" t="e">
        <f t="shared" si="44"/>
        <v>#REF!</v>
      </c>
      <c r="H187" s="35" t="e">
        <f t="shared" si="44"/>
        <v>#REF!</v>
      </c>
      <c r="I187" s="7" t="e">
        <f t="shared" si="27"/>
        <v>#REF!</v>
      </c>
    </row>
    <row r="188" spans="3:14">
      <c r="C188" s="15" t="e">
        <f t="shared" ref="C188:H188" si="45">SUM(C189:C194)</f>
        <v>#REF!</v>
      </c>
      <c r="D188" s="15">
        <f t="shared" si="45"/>
        <v>0</v>
      </c>
      <c r="E188" s="18">
        <f t="shared" si="45"/>
        <v>0</v>
      </c>
      <c r="F188" s="18">
        <f t="shared" si="45"/>
        <v>0</v>
      </c>
      <c r="G188" s="18">
        <f t="shared" si="45"/>
        <v>1301</v>
      </c>
      <c r="H188" s="19">
        <f t="shared" si="45"/>
        <v>50</v>
      </c>
      <c r="I188" s="7">
        <f t="shared" si="27"/>
        <v>1351</v>
      </c>
    </row>
    <row r="189" spans="3:14">
      <c r="C189" s="15" t="e">
        <f>ROUND(K85/#REF!,2)*100</f>
        <v>#REF!</v>
      </c>
      <c r="D189" s="15"/>
      <c r="G189" s="16">
        <v>388</v>
      </c>
      <c r="I189" s="7">
        <f t="shared" si="27"/>
        <v>388</v>
      </c>
    </row>
    <row r="190" spans="3:14">
      <c r="C190" s="15" t="e">
        <f>ROUND(K86/#REF!,2)*100</f>
        <v>#REF!</v>
      </c>
      <c r="D190" s="15"/>
      <c r="G190" s="16">
        <v>115</v>
      </c>
      <c r="I190" s="7">
        <f t="shared" si="27"/>
        <v>115</v>
      </c>
    </row>
    <row r="191" spans="3:14">
      <c r="C191" s="15" t="e">
        <f>ROUND(K83/#REF!,2)*100</f>
        <v>#REF!</v>
      </c>
      <c r="D191" s="15"/>
      <c r="G191" s="16">
        <v>52</v>
      </c>
      <c r="H191" s="5">
        <v>50</v>
      </c>
      <c r="I191" s="7">
        <f t="shared" si="27"/>
        <v>102</v>
      </c>
    </row>
    <row r="192" spans="3:14">
      <c r="C192" s="15" t="e">
        <f>ROUND(K84/#REF!,2)*100</f>
        <v>#REF!</v>
      </c>
      <c r="D192" s="15"/>
      <c r="G192" s="16">
        <v>116</v>
      </c>
      <c r="I192" s="7">
        <f t="shared" si="27"/>
        <v>116</v>
      </c>
    </row>
    <row r="193" spans="3:14">
      <c r="C193" s="15" t="e">
        <f>ROUND(K87/#REF!,2)*100</f>
        <v>#REF!</v>
      </c>
      <c r="D193" s="15"/>
      <c r="G193" s="16">
        <v>157</v>
      </c>
      <c r="I193" s="7">
        <f t="shared" si="27"/>
        <v>157</v>
      </c>
    </row>
    <row r="194" spans="3:14">
      <c r="C194" s="15" t="e">
        <f>ROUND(K88/#REF!,2)*100</f>
        <v>#REF!</v>
      </c>
      <c r="D194" s="15"/>
      <c r="G194" s="16">
        <v>473</v>
      </c>
      <c r="I194" s="7">
        <f t="shared" si="27"/>
        <v>473</v>
      </c>
      <c r="L194" s="12"/>
      <c r="M194" s="12"/>
      <c r="N194" s="12"/>
    </row>
    <row r="195" spans="3:14">
      <c r="C195" s="15" t="e">
        <f t="shared" ref="C195:H195" si="46">SUM(C196:C196)</f>
        <v>#REF!</v>
      </c>
      <c r="D195" s="15">
        <f t="shared" si="46"/>
        <v>0</v>
      </c>
      <c r="E195" s="18">
        <f t="shared" si="46"/>
        <v>0</v>
      </c>
      <c r="F195" s="18">
        <f t="shared" si="46"/>
        <v>0</v>
      </c>
      <c r="G195" s="18">
        <f t="shared" si="46"/>
        <v>9</v>
      </c>
      <c r="H195" s="19">
        <f t="shared" si="46"/>
        <v>0</v>
      </c>
      <c r="I195" s="7">
        <f t="shared" si="27"/>
        <v>9</v>
      </c>
    </row>
    <row r="196" spans="3:14">
      <c r="C196" s="15" t="e">
        <f>ROUND(K90/#REF!,2)*100</f>
        <v>#REF!</v>
      </c>
      <c r="D196" s="15"/>
      <c r="G196" s="16">
        <v>9</v>
      </c>
      <c r="I196" s="7">
        <f t="shared" si="27"/>
        <v>9</v>
      </c>
    </row>
    <row r="197" spans="3:14">
      <c r="C197" s="30" t="e">
        <f t="shared" ref="C197:H197" si="47">C198+#REF!+C200</f>
        <v>#REF!</v>
      </c>
      <c r="D197" s="30" t="e">
        <f t="shared" si="47"/>
        <v>#REF!</v>
      </c>
      <c r="E197" s="6" t="e">
        <f t="shared" si="47"/>
        <v>#REF!</v>
      </c>
      <c r="F197" s="6" t="e">
        <f t="shared" si="47"/>
        <v>#REF!</v>
      </c>
      <c r="G197" s="6" t="e">
        <f t="shared" si="47"/>
        <v>#REF!</v>
      </c>
      <c r="H197" s="6" t="e">
        <f t="shared" si="47"/>
        <v>#REF!</v>
      </c>
      <c r="I197" s="7" t="e">
        <f t="shared" si="27"/>
        <v>#REF!</v>
      </c>
    </row>
    <row r="198" spans="3:14">
      <c r="C198" s="15" t="e">
        <f t="shared" ref="C198:H198" si="48">SUM(C199:C199)</f>
        <v>#REF!</v>
      </c>
      <c r="D198" s="15">
        <f t="shared" si="48"/>
        <v>0</v>
      </c>
      <c r="E198" s="18">
        <f t="shared" si="48"/>
        <v>0</v>
      </c>
      <c r="F198" s="18">
        <f t="shared" si="48"/>
        <v>0</v>
      </c>
      <c r="G198" s="18">
        <f t="shared" si="48"/>
        <v>0</v>
      </c>
      <c r="H198" s="19">
        <f t="shared" si="48"/>
        <v>79</v>
      </c>
      <c r="I198" s="7">
        <f t="shared" si="27"/>
        <v>79</v>
      </c>
    </row>
    <row r="199" spans="3:14">
      <c r="C199" s="15" t="e">
        <f>ROUND(K93/#REF!,2)*100</f>
        <v>#REF!</v>
      </c>
      <c r="D199" s="15"/>
      <c r="H199" s="16">
        <v>79</v>
      </c>
      <c r="I199" s="7">
        <f t="shared" si="27"/>
        <v>79</v>
      </c>
    </row>
    <row r="200" spans="3:14">
      <c r="C200" s="15" t="e">
        <f t="shared" ref="C200:H200" si="49">SUM(C201:C201)</f>
        <v>#REF!</v>
      </c>
      <c r="D200" s="15">
        <f t="shared" si="49"/>
        <v>0</v>
      </c>
      <c r="E200" s="18">
        <f t="shared" si="49"/>
        <v>0</v>
      </c>
      <c r="F200" s="18">
        <f t="shared" si="49"/>
        <v>0</v>
      </c>
      <c r="G200" s="18">
        <f t="shared" si="49"/>
        <v>1122</v>
      </c>
      <c r="H200" s="19">
        <f t="shared" si="49"/>
        <v>0</v>
      </c>
      <c r="I200" s="7">
        <f t="shared" si="27"/>
        <v>1122</v>
      </c>
    </row>
    <row r="201" spans="3:14">
      <c r="C201" s="15" t="e">
        <f>ROUND(K95/#REF!,2)*100</f>
        <v>#REF!</v>
      </c>
      <c r="D201" s="15"/>
      <c r="G201" s="16">
        <v>1122</v>
      </c>
      <c r="I201" s="7">
        <f t="shared" si="27"/>
        <v>1122</v>
      </c>
    </row>
  </sheetData>
  <autoFilter ref="A3:H117"/>
  <mergeCells count="2">
    <mergeCell ref="A1:K1"/>
    <mergeCell ref="A2:K2"/>
  </mergeCells>
  <phoneticPr fontId="3" type="noConversion"/>
  <printOptions horizontalCentered="1"/>
  <pageMargins left="0.55118110236220474" right="0.47244094488188981" top="0.74803149606299213" bottom="0.86614173228346458" header="0.39370078740157483" footer="0.39370078740157483"/>
  <pageSetup paperSize="9" firstPageNumber="30" orientation="portrait" useFirstPageNumber="1"/>
  <headerFooter alignWithMargins="0">
    <oddFooter>&amp;C- &amp;P -</oddFooter>
  </headerFooter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本级支出明细</vt:lpstr>
      <vt:lpstr>本级支出明细!Print_Area</vt:lpstr>
      <vt:lpstr>本级支出明细!Print_Titles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2023-03-01T03:36:01Z</dcterms:created>
  <dcterms:modified xsi:type="dcterms:W3CDTF">2023-03-01T03:36:13Z</dcterms:modified>
</cp:coreProperties>
</file>