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65" tabRatio="598" firstSheet="1" activeTab="1"/>
  </bookViews>
  <sheets>
    <sheet name="Define" sheetId="1" state="hidden" r:id="rId1"/>
    <sheet name="一般公共预算收入" sheetId="2" r:id="rId2"/>
    <sheet name="一般公共预算支出" sheetId="3" r:id="rId3"/>
    <sheet name="全市政府基金收入" sheetId="4" r:id="rId4"/>
    <sheet name="全市政府基金支出" sheetId="5" r:id="rId5"/>
    <sheet name="全市社保基金收支" sheetId="6" r:id="rId6"/>
    <sheet name="全市国有资本经营" sheetId="7" r:id="rId7"/>
    <sheet name="债务限额表" sheetId="8" r:id="rId8"/>
    <sheet name="本级收入" sheetId="9" r:id="rId9"/>
    <sheet name="本级支出" sheetId="10" r:id="rId10"/>
    <sheet name="市级基金收支" sheetId="11" r:id="rId11"/>
    <sheet name="市级社保基金收支" sheetId="12" r:id="rId12"/>
    <sheet name="市级国有资本经营" sheetId="13" r:id="rId13"/>
    <sheet name="Sheet1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>#REF!</definedName>
    <definedName name="A2_">#REF!</definedName>
    <definedName name="aa">"b2:f14"</definedName>
    <definedName name="DATABASE" localSheetId="8" hidden="1">'本级收入'!$A$4:$F$22</definedName>
    <definedName name="DATABASE" localSheetId="9" hidden="1">'本级支出'!$A$4:$F$26</definedName>
    <definedName name="DATABASE" localSheetId="1" hidden="1">'一般公共预算收入'!$A$4:$F$28</definedName>
    <definedName name="DATABASE" localSheetId="2" hidden="1">'一般公共预算支出'!$A$4:$F$26</definedName>
    <definedName name="datedba">#REF!</definedName>
    <definedName name="GR">'[4]人员经费表'!#REF!</definedName>
    <definedName name="MCH">#REF!</definedName>
    <definedName name="_xlnm.Print_Area" localSheetId="8">'本级收入'!$A$1:$F$22</definedName>
    <definedName name="_xlnm.Print_Area" localSheetId="9">'本级支出'!$A$1:$F$26</definedName>
    <definedName name="_xlnm.Print_Area" localSheetId="6">'全市国有资本经营'!$A$1:$F$15</definedName>
    <definedName name="_xlnm.Print_Area" localSheetId="5">'全市社保基金收支'!$A$1:$F$21</definedName>
    <definedName name="_xlnm.Print_Area" localSheetId="3">'全市政府基金收入'!$A$1:$F$19</definedName>
    <definedName name="_xlnm.Print_Area" localSheetId="4">'全市政府基金支出'!$A$1:$F$23</definedName>
    <definedName name="_xlnm.Print_Area" localSheetId="12">'市级国有资本经营'!$A$1:$F$15</definedName>
    <definedName name="_xlnm.Print_Area" localSheetId="10">'市级基金收支'!$A$1:$F$34</definedName>
    <definedName name="_xlnm.Print_Area" localSheetId="11">'市级社保基金收支'!$A$1:$F$19</definedName>
    <definedName name="_xlnm.Print_Area" localSheetId="1">'一般公共预算收入'!$A$1:$F$28</definedName>
    <definedName name="_xlnm.Print_Area" localSheetId="2">'一般公共预算支出'!$A$5:$F$26</definedName>
    <definedName name="_xlnm.Print_Titles" localSheetId="8">'本级收入'!$1:$4</definedName>
    <definedName name="_xlnm.Print_Titles" localSheetId="9">'本级支出'!$1:$4</definedName>
    <definedName name="_xlnm.Print_Titles" localSheetId="6">'全市国有资本经营'!$2:$3</definedName>
    <definedName name="_xlnm.Print_Titles" localSheetId="12">'市级国有资本经营'!$2:$3</definedName>
    <definedName name="_xlnm.Print_Titles" localSheetId="1">'一般公共预算收入'!$1:$4</definedName>
    <definedName name="_xlnm.Print_Titles" localSheetId="2">'一般公共预算支出'!$1:$4</definedName>
    <definedName name="_xlnm.Print_Titles" hidden="1">#N/A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comments6.xml><?xml version="1.0" encoding="utf-8"?>
<comments xmlns="http://schemas.openxmlformats.org/spreadsheetml/2006/main">
  <authors>
    <author>pszx-zp</author>
  </authors>
  <commentList>
    <comment ref="G3" authorId="0">
      <text>
        <r>
          <rPr>
            <b/>
            <sz val="9"/>
            <rFont val="宋体"/>
            <family val="0"/>
          </rPr>
          <t>pszx-zp:</t>
        </r>
        <r>
          <rPr>
            <sz val="9"/>
            <rFont val="宋体"/>
            <family val="0"/>
          </rPr>
          <t xml:space="preserve">
请逐项说明增减变化的原因</t>
        </r>
      </text>
    </comment>
  </commentList>
</comments>
</file>

<file path=xl/sharedStrings.xml><?xml version="1.0" encoding="utf-8"?>
<sst xmlns="http://schemas.openxmlformats.org/spreadsheetml/2006/main" count="358" uniqueCount="203">
  <si>
    <t>ERRANGE_O=</t>
  </si>
  <si>
    <t>B7:F26</t>
  </si>
  <si>
    <t>ERLINESTART_O=</t>
  </si>
  <si>
    <t>ERCOLUMNSTART_O=</t>
  </si>
  <si>
    <t>ERLINEEND_O=</t>
  </si>
  <si>
    <t>ERCOLUMNEND_O=</t>
  </si>
  <si>
    <t>增值税</t>
  </si>
  <si>
    <t>企业所得税</t>
  </si>
  <si>
    <t>个人所得税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</si>
  <si>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</si>
  <si>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</si>
  <si>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</si>
  <si>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</si>
  <si>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</si>
  <si>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</si>
  <si>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</si>
  <si>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</si>
  <si>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</si>
  <si>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住房保障支出</t>
  </si>
  <si>
    <t>单位：万元</t>
  </si>
  <si>
    <t>项　　　　目</t>
  </si>
  <si>
    <t>预算数</t>
  </si>
  <si>
    <t>执行数</t>
  </si>
  <si>
    <t>占预算的%</t>
  </si>
  <si>
    <t>上年执行数</t>
  </si>
  <si>
    <t>增长%</t>
  </si>
  <si>
    <t>一般公共预算收入合计</t>
  </si>
  <si>
    <t>税收收入小计</t>
  </si>
  <si>
    <t>营业税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</si>
  <si>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</si>
  <si>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</si>
  <si>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</si>
  <si>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</si>
  <si>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</si>
  <si>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</si>
  <si>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</si>
  <si>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</si>
  <si>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</si>
  <si>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</si>
  <si>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</si>
  <si>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</si>
  <si>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</si>
  <si>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</si>
  <si>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</si>
  <si>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</si>
  <si>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</si>
  <si>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</si>
  <si>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政府住房基金收入</t>
  </si>
  <si>
    <t>变动预算数</t>
  </si>
  <si>
    <t>一般公共预算支出</t>
  </si>
  <si>
    <t>一般公共服务</t>
  </si>
  <si>
    <t>外交</t>
  </si>
  <si>
    <t>国防</t>
  </si>
  <si>
    <t>公共安全</t>
  </si>
  <si>
    <t>资源勘探电力信息等事务</t>
  </si>
  <si>
    <t>商业服务业等事务</t>
  </si>
  <si>
    <t>国土资源气象等事务</t>
  </si>
  <si>
    <t>粮油物资储备等管理事务</t>
  </si>
  <si>
    <t>其他支出</t>
  </si>
  <si>
    <t>政府性基金收入合计</t>
  </si>
  <si>
    <t>新型墙体材料专项基金收入</t>
  </si>
  <si>
    <t>育林基金收入</t>
  </si>
  <si>
    <t>地方水利建设基金收入</t>
  </si>
  <si>
    <t>残疾人就业保障金收入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</si>
  <si>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</si>
  <si>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</si>
  <si>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</si>
  <si>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</si>
  <si>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</si>
  <si>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</si>
  <si>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其他政府性基金收入</t>
  </si>
  <si>
    <t>政府性基金支出合计</t>
  </si>
  <si>
    <t xml:space="preserve">    大中型水库移民后期扶持基金支出</t>
  </si>
  <si>
    <t xml:space="preserve">    小型水库移民扶助基金支出</t>
  </si>
  <si>
    <t xml:space="preserve">    残疾人就业保障金支出</t>
  </si>
  <si>
    <t xml:space="preserve">    政府住房基金支出</t>
  </si>
  <si>
    <t xml:space="preserve">    彩票公益金安排的支出</t>
  </si>
  <si>
    <t>项目及名称</t>
  </si>
  <si>
    <t>一、社保基金收入合计</t>
  </si>
  <si>
    <t>4.工伤保险基金</t>
  </si>
  <si>
    <t>二、社保基金支出合计</t>
  </si>
  <si>
    <t>一、预算收入合计</t>
  </si>
  <si>
    <t>利润收入</t>
  </si>
  <si>
    <t>股利、股息收入</t>
  </si>
  <si>
    <t>产权转让收入</t>
  </si>
  <si>
    <t>清算收入</t>
  </si>
  <si>
    <t xml:space="preserve">   上年结余收入</t>
  </si>
  <si>
    <t>二、预算支出合计</t>
  </si>
  <si>
    <t>补充社保基金支出</t>
  </si>
  <si>
    <t>解决历史遗留问题及改革成本支出</t>
  </si>
  <si>
    <t xml:space="preserve">   调出资金</t>
  </si>
  <si>
    <t>结转</t>
  </si>
  <si>
    <t>一般公共预算支出合计</t>
  </si>
  <si>
    <t>地方教育附加收入</t>
  </si>
  <si>
    <t>彩票销售机构业务费</t>
  </si>
  <si>
    <t xml:space="preserve">    地方教育附加安排的支出</t>
  </si>
  <si>
    <t xml:space="preserve">    文化事业建设费安排的支出</t>
  </si>
  <si>
    <t>国有土地使用权出让收入</t>
  </si>
  <si>
    <t>2019年全市一般公共预算收入执行情况表</t>
  </si>
  <si>
    <t>灾害防治及应急管理支出</t>
  </si>
  <si>
    <t>自然资源气象等事务</t>
  </si>
  <si>
    <t>债务付息支出</t>
  </si>
  <si>
    <t>2019年全市一般公共预算支出执行情况表</t>
  </si>
  <si>
    <t>车辆通行费</t>
  </si>
  <si>
    <t>彩票销售机构的业务费用</t>
  </si>
  <si>
    <t>记得隐藏</t>
  </si>
  <si>
    <t>棚户区改造专项债券收入安排的支出</t>
  </si>
  <si>
    <t>民航发展基金支出</t>
  </si>
  <si>
    <t>政府收费公路专项债券收入安排的支出</t>
  </si>
  <si>
    <t>彩票发行销售机构业务费安排的支出</t>
  </si>
  <si>
    <t>彩票公益金安排的支出</t>
  </si>
  <si>
    <t>地方政府专项债务付息支出</t>
  </si>
  <si>
    <t>地方政府专项债务发行费用支出</t>
  </si>
  <si>
    <t>项目</t>
  </si>
  <si>
    <t>旅游发展基金支出</t>
  </si>
  <si>
    <t>大中型水库移民后期扶持基金支出</t>
  </si>
  <si>
    <t>小型水库移民扶助基金支出</t>
  </si>
  <si>
    <t>国有土地使用权出让收入支出</t>
  </si>
  <si>
    <t>国有土地收益基金支出</t>
  </si>
  <si>
    <t>农业土地开发资金支出</t>
  </si>
  <si>
    <t>城市基础设施配套费安排的支出</t>
  </si>
  <si>
    <t>污水处理费安排的支出</t>
  </si>
  <si>
    <t>大中型水库库区基金安排的支出</t>
  </si>
  <si>
    <t>车辆通行费安排的支出</t>
  </si>
  <si>
    <t>2019年全市政府性基金支出执行情况表</t>
  </si>
  <si>
    <t>地方自行试点项目收益专项债券收入安排的支出</t>
  </si>
  <si>
    <t>2019年全市国有资本经营预算收支情况表</t>
  </si>
  <si>
    <t>国有企业资本金注入</t>
  </si>
  <si>
    <t>2019年市级一般公共预算支出执行情况表</t>
  </si>
  <si>
    <t>债务发行费用支出</t>
  </si>
  <si>
    <t>2019年市级政府性基金执行情况表</t>
  </si>
  <si>
    <t xml:space="preserve">    民航发展基金支出</t>
  </si>
  <si>
    <t xml:space="preserve">    地方政府专项债务付息支出</t>
  </si>
  <si>
    <t xml:space="preserve">    地方政府专项债务发行费用支出</t>
  </si>
  <si>
    <t xml:space="preserve">    旅游发展基金支出</t>
  </si>
  <si>
    <t>2019年市级国有资本经营预算收支情况表</t>
  </si>
  <si>
    <t>其他收入</t>
  </si>
  <si>
    <t>2019年全市社保基金收支执行情况表</t>
  </si>
  <si>
    <t xml:space="preserve"> 预算数</t>
  </si>
  <si>
    <t>上年同期完成数</t>
  </si>
  <si>
    <t>备注</t>
  </si>
  <si>
    <t>1.企业养老基金</t>
  </si>
  <si>
    <t>2019年预计执行数比2019年预算数低的主要原因是减税降费政策实施，单位缴费费率由19%降至16%。</t>
  </si>
  <si>
    <t>正常增长</t>
  </si>
  <si>
    <t>2019年职工医疗保险和生育保险政策合并实施。</t>
  </si>
  <si>
    <t>2019年机关事业单位人员全部参加工伤保险。</t>
  </si>
  <si>
    <t>与职工医疗保险合并实施</t>
  </si>
  <si>
    <t>7.居民医疗保险基金</t>
  </si>
  <si>
    <t>省属驻张单位纳入机关保缴费，比上年同期增加</t>
  </si>
  <si>
    <t>正常增长。2019年预计执行数比2019年预算数增加主要原因是：稳岗补贴政策延长执行。</t>
  </si>
  <si>
    <t>机关事业单位纳入参保，支出增加。</t>
  </si>
  <si>
    <t>2019年7月县区出台了城乡居民养老保险县级养老金待遇政策。</t>
  </si>
  <si>
    <t>省属驻张单位纳入机关保发放，比上年同期增加</t>
  </si>
  <si>
    <t>2019年市级社保基金收支执行情况表</t>
  </si>
  <si>
    <t>2019年市级一般公共预算收入执行情况表</t>
  </si>
  <si>
    <t>小计</t>
  </si>
  <si>
    <t>决算数</t>
  </si>
  <si>
    <t>2.居民社会养老保险基金</t>
  </si>
  <si>
    <t>3.机关事业单位养老保险</t>
  </si>
  <si>
    <t>预算收入中包含全部省属驻张单位，2019年未全部纳入。</t>
  </si>
  <si>
    <t>4.失业保险基金</t>
  </si>
  <si>
    <t>5.工伤保险基金</t>
  </si>
  <si>
    <t>6.城镇职工医疗保险金</t>
  </si>
  <si>
    <t>7.生育保险基金</t>
  </si>
  <si>
    <t>加大征收力度。</t>
  </si>
  <si>
    <t>8.居民医疗保险基金</t>
  </si>
  <si>
    <t>预算支出包含全部省属驻张单位，2019年只纳入部分。</t>
  </si>
  <si>
    <t>执行失业保险支持企业发展政策，加大稳岗补贴政策执行力度</t>
  </si>
  <si>
    <t>异地就医支出增加。</t>
  </si>
  <si>
    <t>生育二胎人数减少，支出减少。</t>
  </si>
  <si>
    <t xml:space="preserve">备注：行数据日期：2019年12月31日 </t>
  </si>
  <si>
    <t>2.机关事业单位养老保险</t>
  </si>
  <si>
    <t>3.失业保险基金</t>
  </si>
  <si>
    <t>5.城镇职工医疗保险金</t>
  </si>
  <si>
    <t>6.生育保险基金</t>
  </si>
  <si>
    <t>政府补贴标准和个人缴费标准同步提高。</t>
  </si>
  <si>
    <t>备注：数据日期：2019年12月31日</t>
  </si>
  <si>
    <t>2019年全市政府性基金收入执行情况表</t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</si>
  <si>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</si>
  <si>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同口径
增长%</t>
  </si>
  <si>
    <t xml:space="preserve"> </t>
  </si>
  <si>
    <t>债务总限额</t>
  </si>
  <si>
    <t>新增债务限额</t>
  </si>
  <si>
    <t>备注</t>
  </si>
  <si>
    <t>一般债务限额</t>
  </si>
  <si>
    <t>专项债务限额</t>
  </si>
  <si>
    <t>单位：亿元</t>
  </si>
  <si>
    <t>市本级</t>
  </si>
  <si>
    <t>甘州区</t>
  </si>
  <si>
    <t>临泽县</t>
  </si>
  <si>
    <t>高台县</t>
  </si>
  <si>
    <t>山丹县</t>
  </si>
  <si>
    <t>民乐县</t>
  </si>
  <si>
    <t>肃南县</t>
  </si>
  <si>
    <t>合 计</t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</si>
  <si>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</si>
  <si>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县区名称</t>
  </si>
  <si>
    <r>
      <t xml:space="preserve">    国有土地使用权出让收入及对应专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项债务收入安排的支出</t>
    </r>
  </si>
  <si>
    <r>
      <t xml:space="preserve">    国有土地收益基金及对应专项债务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收入安排的支出</t>
    </r>
  </si>
  <si>
    <r>
      <t xml:space="preserve">    城市基础设施配套费及对应专项债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务收入安排的支出</t>
    </r>
  </si>
  <si>
    <r>
      <t xml:space="preserve">    政府收费公路专项债券收入安排的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支出</t>
    </r>
  </si>
  <si>
    <r>
      <t xml:space="preserve">    彩票发行销售机构业务费安排的支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出</t>
    </r>
  </si>
  <si>
    <t>2019年地方政府债务限额情况表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</si>
</sst>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\$#,##0.00;\(\$#,##0.00\)"/>
    <numFmt numFmtId="179" formatCode="\$#,##0;\(\$#,##0\)"/>
    <numFmt numFmtId="180" formatCode="#,##0;\-#,##0;&quot;-&quot;"/>
    <numFmt numFmtId="181" formatCode="#,##0;\(#,##0\)"/>
    <numFmt numFmtId="182" formatCode="_ &quot;¥&quot;* #,##0_ ;_ &quot;¥&quot;* \-#,##0_ ;_ &quot;¥&quot;* \-_ ;_ @_ "/>
    <numFmt numFmtId="183" formatCode="* #,##0;* \-#,##0;* &quot;-&quot;;@"/>
    <numFmt numFmtId="184" formatCode="&quot;¥&quot;* _-#,##0.00;&quot;¥&quot;* \-#,##0.00;&quot;¥&quot;* _-&quot;-&quot;??;@"/>
    <numFmt numFmtId="185" formatCode="_-* #,##0.00_$_-;\-* #,##0.00_$_-;_-* &quot;-&quot;??_$_-;_-@_-"/>
    <numFmt numFmtId="186" formatCode="0.0"/>
    <numFmt numFmtId="187" formatCode="_-* #,##0_$_-;\-* #,##0_$_-;_-* &quot;-&quot;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;_琀"/>
    <numFmt numFmtId="191" formatCode="0.00_);[Red]\(0.00\)"/>
    <numFmt numFmtId="192" formatCode="0.00_ "/>
    <numFmt numFmtId="193" formatCode="0;_頀"/>
    <numFmt numFmtId="194" formatCode="0;_"/>
    <numFmt numFmtId="195" formatCode="0_);[Red]\(0\)"/>
    <numFmt numFmtId="196" formatCode="0_ "/>
    <numFmt numFmtId="197" formatCode="#,##0.00_ "/>
    <numFmt numFmtId="198" formatCode="0.0000"/>
    <numFmt numFmtId="199" formatCode="0.0000_);[Red]\(0.0000\)"/>
    <numFmt numFmtId="200" formatCode="#,##0_ "/>
    <numFmt numFmtId="201" formatCode="#,##0.00000000000_ "/>
    <numFmt numFmtId="202" formatCode="_(&quot;$&quot;* #,##0_);_(&quot;$&quot;* \(#,##0\);_(&quot;$&quot;* &quot;-&quot;_);_(@_)"/>
    <numFmt numFmtId="203" formatCode="_(* #,##0_);_(* \(#,##0\);_(* &quot;-&quot;_);_(@_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2"/>
      <name val="Courier"/>
      <family val="3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Times New Roman"/>
      <family val="1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Times New Roman"/>
      <family val="1"/>
    </font>
    <font>
      <b/>
      <sz val="15"/>
      <color indexed="62"/>
      <name val="宋体"/>
      <family val="0"/>
    </font>
    <font>
      <sz val="12"/>
      <name val="??ì?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1"/>
      <color indexed="60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8"/>
      <name val="Arial"/>
      <family val="2"/>
    </font>
    <font>
      <sz val="11"/>
      <color indexed="16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b/>
      <sz val="12"/>
      <name val="宋体"/>
      <family val="0"/>
    </font>
    <font>
      <sz val="16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b/>
      <sz val="20"/>
      <name val="方正小标宋简体"/>
      <family val="4"/>
    </font>
    <font>
      <sz val="18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3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7" borderId="0" applyNumberFormat="0" applyBorder="0" applyAlignment="0" applyProtection="0"/>
    <xf numFmtId="0" fontId="7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0" borderId="0" applyNumberFormat="0" applyBorder="0" applyAlignment="0" applyProtection="0"/>
    <xf numFmtId="0" fontId="7" fillId="17" borderId="0" applyNumberFormat="0" applyBorder="0" applyAlignment="0" applyProtection="0"/>
    <xf numFmtId="0" fontId="3" fillId="10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1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180" fontId="2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41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41" fillId="0" borderId="0">
      <alignment/>
      <protection/>
    </xf>
    <xf numFmtId="0" fontId="38" fillId="0" borderId="0" applyProtection="0">
      <alignment/>
    </xf>
    <xf numFmtId="179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Protection="0">
      <alignment/>
    </xf>
    <xf numFmtId="0" fontId="28" fillId="11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51" fillId="0" borderId="0" applyProtection="0">
      <alignment/>
    </xf>
    <xf numFmtId="0" fontId="27" fillId="0" borderId="0" applyProtection="0">
      <alignment/>
    </xf>
    <xf numFmtId="0" fontId="28" fillId="4" borderId="3" applyNumberFormat="0" applyBorder="0" applyAlignment="0" applyProtection="0"/>
    <xf numFmtId="37" fontId="40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3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" fontId="4" fillId="0" borderId="0">
      <alignment/>
      <protection/>
    </xf>
    <xf numFmtId="0" fontId="0" fillId="0" borderId="0" applyNumberFormat="0" applyFill="0" applyBorder="0" applyAlignment="0" applyProtection="0"/>
    <xf numFmtId="0" fontId="38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3" fillId="0" borderId="6" applyNumberFormat="0" applyFill="0" applyAlignment="0" applyProtection="0"/>
    <xf numFmtId="0" fontId="12" fillId="0" borderId="5" applyNumberFormat="0" applyFill="0" applyAlignment="0" applyProtection="0"/>
    <xf numFmtId="0" fontId="33" fillId="0" borderId="6" applyNumberFormat="0" applyFill="0" applyAlignment="0" applyProtection="0"/>
    <xf numFmtId="0" fontId="12" fillId="0" borderId="5" applyNumberFormat="0" applyFill="0" applyAlignment="0" applyProtection="0"/>
    <xf numFmtId="0" fontId="33" fillId="0" borderId="7" applyNumberFormat="0" applyFill="0" applyAlignment="0" applyProtection="0"/>
    <xf numFmtId="0" fontId="1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4" fillId="0" borderId="6" applyNumberFormat="0" applyFill="0" applyAlignment="0" applyProtection="0"/>
    <xf numFmtId="0" fontId="29" fillId="0" borderId="8" applyNumberFormat="0" applyFill="0" applyAlignment="0" applyProtection="0"/>
    <xf numFmtId="0" fontId="24" fillId="0" borderId="6" applyNumberFormat="0" applyFill="0" applyAlignment="0" applyProtection="0"/>
    <xf numFmtId="0" fontId="29" fillId="0" borderId="8" applyNumberFormat="0" applyFill="0" applyAlignment="0" applyProtection="0"/>
    <xf numFmtId="0" fontId="24" fillId="0" borderId="8" applyNumberFormat="0" applyFill="0" applyAlignment="0" applyProtection="0"/>
    <xf numFmtId="0" fontId="29" fillId="0" borderId="8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  <xf numFmtId="0" fontId="16" fillId="0" borderId="9" applyNumberFormat="0" applyFill="0" applyAlignment="0" applyProtection="0"/>
    <xf numFmtId="0" fontId="18" fillId="0" borderId="11" applyNumberFormat="0" applyFill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3">
      <alignment horizontal="distributed" vertical="center" wrapText="1"/>
      <protection/>
    </xf>
    <xf numFmtId="0" fontId="53" fillId="0" borderId="3">
      <alignment horizontal="distributed" vertical="center" wrapText="1"/>
      <protection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5" fillId="6" borderId="0" applyNumberFormat="0" applyBorder="0" applyAlignment="0" applyProtection="0"/>
    <xf numFmtId="0" fontId="39" fillId="9" borderId="0" applyNumberFormat="0" applyBorder="0" applyAlignment="0" applyProtection="0"/>
    <xf numFmtId="0" fontId="42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2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25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39" fillId="9" borderId="0" applyNumberFormat="0" applyBorder="0" applyAlignment="0" applyProtection="0"/>
    <xf numFmtId="0" fontId="35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1" borderId="15" applyNumberFormat="0" applyAlignment="0" applyProtection="0"/>
    <xf numFmtId="0" fontId="9" fillId="11" borderId="15" applyNumberFormat="0" applyAlignment="0" applyProtection="0"/>
    <xf numFmtId="0" fontId="9" fillId="11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9" fillId="11" borderId="15" applyNumberFormat="0" applyAlignment="0" applyProtection="0"/>
    <xf numFmtId="0" fontId="8" fillId="4" borderId="15" applyNumberFormat="0" applyAlignment="0" applyProtection="0"/>
    <xf numFmtId="0" fontId="9" fillId="11" borderId="15" applyNumberFormat="0" applyAlignment="0" applyProtection="0"/>
    <xf numFmtId="0" fontId="9" fillId="11" borderId="15" applyNumberFormat="0" applyAlignment="0" applyProtection="0"/>
    <xf numFmtId="0" fontId="9" fillId="11" borderId="15" applyNumberFormat="0" applyAlignment="0" applyProtection="0"/>
    <xf numFmtId="0" fontId="9" fillId="11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9" fillId="4" borderId="15" applyNumberFormat="0" applyAlignment="0" applyProtection="0"/>
    <xf numFmtId="0" fontId="9" fillId="11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8" fillId="4" borderId="15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56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44" fillId="22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20" fillId="0" borderId="17" applyNumberFormat="0" applyFill="0" applyAlignment="0" applyProtection="0"/>
    <xf numFmtId="0" fontId="59" fillId="0" borderId="17" applyNumberFormat="0" applyFill="0" applyAlignment="0" applyProtection="0"/>
    <xf numFmtId="0" fontId="20" fillId="0" borderId="17" applyNumberFormat="0" applyFill="0" applyAlignment="0" applyProtection="0"/>
    <xf numFmtId="0" fontId="59" fillId="0" borderId="17" applyNumberFormat="0" applyFill="0" applyAlignment="0" applyProtection="0"/>
    <xf numFmtId="0" fontId="20" fillId="0" borderId="17" applyNumberFormat="0" applyFill="0" applyAlignment="0" applyProtection="0"/>
    <xf numFmtId="0" fontId="59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" fillId="20" borderId="0" applyNumberFormat="0" applyBorder="0" applyAlignment="0" applyProtection="0"/>
    <xf numFmtId="0" fontId="7" fillId="30" borderId="0" applyNumberFormat="0" applyBorder="0" applyAlignment="0" applyProtection="0"/>
    <xf numFmtId="0" fontId="3" fillId="20" borderId="0" applyNumberFormat="0" applyBorder="0" applyAlignment="0" applyProtection="0"/>
    <xf numFmtId="0" fontId="7" fillId="30" borderId="0" applyNumberFormat="0" applyBorder="0" applyAlignment="0" applyProtection="0"/>
    <xf numFmtId="0" fontId="3" fillId="17" borderId="0" applyNumberFormat="0" applyBorder="0" applyAlignment="0" applyProtection="0"/>
    <xf numFmtId="0" fontId="7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" fillId="21" borderId="0" applyNumberFormat="0" applyBorder="0" applyAlignment="0" applyProtection="0"/>
    <xf numFmtId="0" fontId="7" fillId="31" borderId="0" applyNumberFormat="0" applyBorder="0" applyAlignment="0" applyProtection="0"/>
    <xf numFmtId="0" fontId="3" fillId="21" borderId="0" applyNumberFormat="0" applyBorder="0" applyAlignment="0" applyProtection="0"/>
    <xf numFmtId="0" fontId="7" fillId="31" borderId="0" applyNumberFormat="0" applyBorder="0" applyAlignment="0" applyProtection="0"/>
    <xf numFmtId="0" fontId="3" fillId="31" borderId="0" applyNumberFormat="0" applyBorder="0" applyAlignment="0" applyProtection="0"/>
    <xf numFmtId="0" fontId="7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32" borderId="0" applyNumberFormat="0" applyBorder="0" applyAlignment="0" applyProtection="0"/>
    <xf numFmtId="0" fontId="3" fillId="32" borderId="0" applyNumberFormat="0" applyBorder="0" applyAlignment="0" applyProtection="0"/>
    <xf numFmtId="0" fontId="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" fillId="12" borderId="0" applyNumberFormat="0" applyBorder="0" applyAlignment="0" applyProtection="0"/>
    <xf numFmtId="0" fontId="7" fillId="23" borderId="0" applyNumberFormat="0" applyBorder="0" applyAlignment="0" applyProtection="0"/>
    <xf numFmtId="0" fontId="3" fillId="12" borderId="0" applyNumberFormat="0" applyBorder="0" applyAlignment="0" applyProtection="0"/>
    <xf numFmtId="0" fontId="7" fillId="23" borderId="0" applyNumberFormat="0" applyBorder="0" applyAlignment="0" applyProtection="0"/>
    <xf numFmtId="0" fontId="3" fillId="23" borderId="0" applyNumberFormat="0" applyBorder="0" applyAlignment="0" applyProtection="0"/>
    <xf numFmtId="0" fontId="7" fillId="2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1" borderId="18" applyNumberFormat="0" applyAlignment="0" applyProtection="0"/>
    <xf numFmtId="0" fontId="5" fillId="11" borderId="18" applyNumberFormat="0" applyAlignment="0" applyProtection="0"/>
    <xf numFmtId="0" fontId="5" fillId="11" borderId="18" applyNumberFormat="0" applyAlignment="0" applyProtection="0"/>
    <xf numFmtId="0" fontId="5" fillId="4" borderId="18" applyNumberFormat="0" applyAlignment="0" applyProtection="0"/>
    <xf numFmtId="0" fontId="5" fillId="11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11" borderId="18" applyNumberFormat="0" applyAlignment="0" applyProtection="0"/>
    <xf numFmtId="0" fontId="5" fillId="4" borderId="18" applyNumberFormat="0" applyAlignment="0" applyProtection="0"/>
    <xf numFmtId="0" fontId="5" fillId="11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5" fillId="4" borderId="18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0" fontId="19" fillId="7" borderId="15" applyNumberFormat="0" applyAlignment="0" applyProtection="0"/>
    <xf numFmtId="1" fontId="53" fillId="0" borderId="3">
      <alignment vertical="center"/>
      <protection locked="0"/>
    </xf>
    <xf numFmtId="1" fontId="53" fillId="0" borderId="3">
      <alignment vertical="center"/>
      <protection locked="0"/>
    </xf>
    <xf numFmtId="0" fontId="14" fillId="0" borderId="0">
      <alignment/>
      <protection/>
    </xf>
    <xf numFmtId="186" fontId="53" fillId="0" borderId="3">
      <alignment vertical="center"/>
      <protection locked="0"/>
    </xf>
    <xf numFmtId="186" fontId="53" fillId="0" borderId="3">
      <alignment vertical="center"/>
      <protection locked="0"/>
    </xf>
    <xf numFmtId="0" fontId="4" fillId="0" borderId="0">
      <alignment/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0" fontId="0" fillId="6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>
      <alignment/>
      <protection/>
    </xf>
  </cellStyleXfs>
  <cellXfs count="166">
    <xf numFmtId="0" fontId="0" fillId="0" borderId="0" xfId="0" applyAlignment="1">
      <alignment vertical="center"/>
    </xf>
    <xf numFmtId="0" fontId="61" fillId="0" borderId="0" xfId="2450" applyFont="1">
      <alignment/>
      <protection/>
    </xf>
    <xf numFmtId="0" fontId="0" fillId="0" borderId="0" xfId="2450" applyFont="1">
      <alignment/>
      <protection/>
    </xf>
    <xf numFmtId="0" fontId="62" fillId="0" borderId="0" xfId="2450" applyFont="1" applyBorder="1">
      <alignment/>
      <protection/>
    </xf>
    <xf numFmtId="0" fontId="61" fillId="0" borderId="3" xfId="2447" applyFont="1" applyBorder="1" applyAlignment="1">
      <alignment horizontal="left" vertical="center"/>
      <protection/>
    </xf>
    <xf numFmtId="3" fontId="61" fillId="0" borderId="3" xfId="2447" applyNumberFormat="1" applyFont="1" applyFill="1" applyBorder="1" applyAlignment="1" applyProtection="1">
      <alignment horizontal="right" vertical="center"/>
      <protection/>
    </xf>
    <xf numFmtId="2" fontId="61" fillId="0" borderId="3" xfId="2452" applyNumberFormat="1" applyFont="1" applyBorder="1" applyAlignment="1">
      <alignment horizontal="right" vertical="center"/>
      <protection/>
    </xf>
    <xf numFmtId="3" fontId="0" fillId="0" borderId="3" xfId="2450" applyNumberFormat="1" applyFont="1" applyFill="1" applyBorder="1" applyAlignment="1" applyProtection="1">
      <alignment horizontal="left" vertical="center" indent="1"/>
      <protection/>
    </xf>
    <xf numFmtId="3" fontId="0" fillId="0" borderId="3" xfId="2453" applyNumberFormat="1" applyFont="1" applyFill="1" applyBorder="1" applyAlignment="1" applyProtection="1">
      <alignment horizontal="right" vertical="center"/>
      <protection/>
    </xf>
    <xf numFmtId="2" fontId="0" fillId="0" borderId="3" xfId="2452" applyNumberFormat="1" applyFont="1" applyBorder="1" applyAlignment="1">
      <alignment horizontal="right" vertical="center"/>
      <protection/>
    </xf>
    <xf numFmtId="0" fontId="0" fillId="0" borderId="3" xfId="2447" applyFont="1" applyBorder="1" applyAlignment="1">
      <alignment vertical="center"/>
      <protection/>
    </xf>
    <xf numFmtId="3" fontId="0" fillId="0" borderId="3" xfId="2447" applyNumberFormat="1" applyFont="1" applyFill="1" applyBorder="1" applyAlignment="1" applyProtection="1">
      <alignment horizontal="right" vertical="center"/>
      <protection/>
    </xf>
    <xf numFmtId="3" fontId="0" fillId="0" borderId="3" xfId="2450" applyNumberFormat="1" applyFont="1" applyFill="1" applyBorder="1" applyAlignment="1" applyProtection="1">
      <alignment horizontal="left" vertical="center" wrapText="1" indent="1"/>
      <protection/>
    </xf>
    <xf numFmtId="0" fontId="61" fillId="0" borderId="3" xfId="0" applyFont="1" applyBorder="1" applyAlignment="1">
      <alignment horizontal="right" vertical="center"/>
    </xf>
    <xf numFmtId="192" fontId="61" fillId="0" borderId="3" xfId="2449" applyNumberFormat="1" applyFont="1" applyBorder="1" applyAlignment="1">
      <alignment horizontal="right" vertical="center"/>
      <protection/>
    </xf>
    <xf numFmtId="192" fontId="0" fillId="0" borderId="3" xfId="0" applyNumberFormat="1" applyFont="1" applyBorder="1" applyAlignment="1">
      <alignment horizontal="right" vertical="center"/>
    </xf>
    <xf numFmtId="192" fontId="61" fillId="0" borderId="3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1" fontId="63" fillId="0" borderId="0" xfId="2452" applyNumberFormat="1" applyFont="1" applyAlignment="1">
      <alignment horizontal="centerContinuous"/>
      <protection/>
    </xf>
    <xf numFmtId="1" fontId="41" fillId="0" borderId="0" xfId="2452" applyNumberFormat="1" applyFont="1" applyAlignment="1">
      <alignment horizontal="centerContinuous"/>
      <protection/>
    </xf>
    <xf numFmtId="1" fontId="2" fillId="0" borderId="0" xfId="2452" applyNumberFormat="1" applyFont="1" applyAlignment="1">
      <alignment horizontal="left"/>
      <protection/>
    </xf>
    <xf numFmtId="1" fontId="0" fillId="0" borderId="3" xfId="2452" applyNumberFormat="1" applyFont="1" applyBorder="1" applyAlignment="1">
      <alignment horizontal="center" vertical="center" wrapText="1"/>
      <protection/>
    </xf>
    <xf numFmtId="0" fontId="61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right" vertical="center"/>
    </xf>
    <xf numFmtId="192" fontId="0" fillId="0" borderId="3" xfId="0" applyNumberFormat="1" applyBorder="1" applyAlignment="1">
      <alignment horizontal="right" vertical="center"/>
    </xf>
    <xf numFmtId="0" fontId="61" fillId="0" borderId="3" xfId="0" applyFont="1" applyFill="1" applyBorder="1" applyAlignment="1">
      <alignment vertical="center"/>
    </xf>
    <xf numFmtId="3" fontId="61" fillId="0" borderId="3" xfId="0" applyNumberFormat="1" applyFont="1" applyFill="1" applyBorder="1" applyAlignment="1">
      <alignment horizontal="right" vertical="center"/>
    </xf>
    <xf numFmtId="192" fontId="61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192" fontId="0" fillId="0" borderId="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17" fillId="0" borderId="0" xfId="2452" applyNumberFormat="1">
      <alignment/>
      <protection/>
    </xf>
    <xf numFmtId="0" fontId="17" fillId="0" borderId="0" xfId="2452">
      <alignment/>
      <protection/>
    </xf>
    <xf numFmtId="1" fontId="0" fillId="0" borderId="0" xfId="2452" applyNumberFormat="1" applyFont="1">
      <alignment/>
      <protection/>
    </xf>
    <xf numFmtId="1" fontId="61" fillId="0" borderId="3" xfId="2451" applyNumberFormat="1" applyFont="1" applyBorder="1" applyAlignment="1">
      <alignment vertical="center"/>
      <protection/>
    </xf>
    <xf numFmtId="1" fontId="0" fillId="0" borderId="3" xfId="2448" applyNumberFormat="1" applyFont="1" applyBorder="1" applyAlignment="1">
      <alignment horizontal="right" vertical="center"/>
      <protection/>
    </xf>
    <xf numFmtId="1" fontId="0" fillId="0" borderId="3" xfId="2452" applyNumberFormat="1" applyFont="1" applyBorder="1" applyAlignment="1">
      <alignment horizontal="left" vertical="center" indent="1"/>
      <protection/>
    </xf>
    <xf numFmtId="1" fontId="0" fillId="0" borderId="3" xfId="2452" applyNumberFormat="1" applyFont="1" applyBorder="1" applyAlignment="1">
      <alignment horizontal="right" vertical="center"/>
      <protection/>
    </xf>
    <xf numFmtId="0" fontId="0" fillId="0" borderId="3" xfId="2452" applyFont="1" applyBorder="1" applyAlignment="1">
      <alignment horizontal="left" vertical="center" indent="1"/>
      <protection/>
    </xf>
    <xf numFmtId="0" fontId="46" fillId="0" borderId="0" xfId="2452" applyFont="1">
      <alignment/>
      <protection/>
    </xf>
    <xf numFmtId="1" fontId="61" fillId="0" borderId="3" xfId="2452" applyNumberFormat="1" applyFont="1" applyBorder="1" applyAlignment="1">
      <alignment horizontal="left" vertical="center"/>
      <protection/>
    </xf>
    <xf numFmtId="1" fontId="61" fillId="0" borderId="3" xfId="2452" applyNumberFormat="1" applyFont="1" applyBorder="1" applyAlignment="1">
      <alignment horizontal="right" vertical="center"/>
      <protection/>
    </xf>
    <xf numFmtId="193" fontId="0" fillId="0" borderId="3" xfId="2448" applyNumberFormat="1" applyFont="1" applyBorder="1" applyAlignment="1">
      <alignment horizontal="right" vertical="center"/>
      <protection/>
    </xf>
    <xf numFmtId="0" fontId="0" fillId="0" borderId="3" xfId="2448" applyFont="1" applyFill="1" applyBorder="1" applyAlignment="1">
      <alignment horizontal="right" vertical="center"/>
      <protection/>
    </xf>
    <xf numFmtId="194" fontId="0" fillId="0" borderId="3" xfId="2448" applyNumberFormat="1" applyFont="1" applyBorder="1" applyAlignment="1">
      <alignment horizontal="right" vertical="center"/>
      <protection/>
    </xf>
    <xf numFmtId="0" fontId="0" fillId="0" borderId="3" xfId="2452" applyFont="1" applyBorder="1" applyAlignment="1">
      <alignment horizontal="right" vertical="center"/>
      <protection/>
    </xf>
    <xf numFmtId="1" fontId="0" fillId="0" borderId="3" xfId="2452" applyNumberFormat="1" applyFont="1" applyFill="1" applyBorder="1" applyAlignment="1">
      <alignment horizontal="right" vertical="center"/>
      <protection/>
    </xf>
    <xf numFmtId="1" fontId="61" fillId="0" borderId="3" xfId="2452" applyNumberFormat="1" applyFont="1" applyBorder="1" applyAlignment="1">
      <alignment vertical="center"/>
      <protection/>
    </xf>
    <xf numFmtId="1" fontId="0" fillId="0" borderId="3" xfId="2448" applyNumberFormat="1" applyFont="1" applyBorder="1" applyAlignment="1">
      <alignment horizontal="left" vertical="center" indent="1"/>
      <protection/>
    </xf>
    <xf numFmtId="1" fontId="46" fillId="0" borderId="0" xfId="2452" applyNumberFormat="1" applyFont="1">
      <alignment/>
      <protection/>
    </xf>
    <xf numFmtId="0" fontId="0" fillId="0" borderId="0" xfId="0" applyFont="1" applyAlignment="1">
      <alignment vertical="center"/>
    </xf>
    <xf numFmtId="196" fontId="61" fillId="0" borderId="3" xfId="2447" applyNumberFormat="1" applyFont="1" applyFill="1" applyBorder="1" applyAlignment="1" applyProtection="1">
      <alignment horizontal="right" vertical="center"/>
      <protection/>
    </xf>
    <xf numFmtId="197" fontId="61" fillId="0" borderId="3" xfId="2453" applyNumberFormat="1" applyFont="1" applyFill="1" applyBorder="1" applyAlignment="1" applyProtection="1">
      <alignment horizontal="right" vertical="center"/>
      <protection/>
    </xf>
    <xf numFmtId="195" fontId="0" fillId="0" borderId="3" xfId="2453" applyNumberFormat="1" applyFont="1" applyFill="1" applyBorder="1" applyAlignment="1" applyProtection="1">
      <alignment vertical="center"/>
      <protection/>
    </xf>
    <xf numFmtId="197" fontId="0" fillId="0" borderId="3" xfId="2453" applyNumberFormat="1" applyFont="1" applyFill="1" applyBorder="1" applyAlignment="1" applyProtection="1">
      <alignment horizontal="right" vertical="center"/>
      <protection/>
    </xf>
    <xf numFmtId="196" fontId="0" fillId="0" borderId="3" xfId="2453" applyNumberFormat="1" applyFont="1" applyFill="1" applyBorder="1" applyAlignment="1" applyProtection="1">
      <alignment horizontal="right" vertical="center"/>
      <protection/>
    </xf>
    <xf numFmtId="1" fontId="0" fillId="0" borderId="3" xfId="2452" applyNumberFormat="1" applyFont="1" applyFill="1" applyBorder="1" applyAlignment="1">
      <alignment horizontal="center" vertical="center" wrapText="1"/>
      <protection/>
    </xf>
    <xf numFmtId="0" fontId="61" fillId="0" borderId="3" xfId="0" applyFont="1" applyFill="1" applyBorder="1" applyAlignment="1">
      <alignment horizontal="right" vertical="center"/>
    </xf>
    <xf numFmtId="1" fontId="61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2452" applyFont="1">
      <alignment/>
      <protection/>
    </xf>
    <xf numFmtId="1" fontId="0" fillId="0" borderId="3" xfId="2452" applyNumberFormat="1" applyFont="1" applyBorder="1" applyAlignment="1">
      <alignment horizontal="left" vertical="center" indent="1"/>
      <protection/>
    </xf>
    <xf numFmtId="2" fontId="0" fillId="0" borderId="3" xfId="2452" applyNumberFormat="1" applyFont="1" applyBorder="1" applyAlignment="1">
      <alignment horizontal="right" vertical="center"/>
      <protection/>
    </xf>
    <xf numFmtId="1" fontId="17" fillId="0" borderId="0" xfId="2452" applyNumberFormat="1" applyFont="1">
      <alignment/>
      <protection/>
    </xf>
    <xf numFmtId="1" fontId="41" fillId="34" borderId="0" xfId="2452" applyNumberFormat="1" applyFont="1" applyFill="1" applyAlignment="1">
      <alignment horizontal="centerContinuous"/>
      <protection/>
    </xf>
    <xf numFmtId="1" fontId="0" fillId="34" borderId="3" xfId="2452" applyNumberFormat="1" applyFont="1" applyFill="1" applyBorder="1" applyAlignment="1">
      <alignment horizontal="center" vertical="center" wrapText="1"/>
      <protection/>
    </xf>
    <xf numFmtId="1" fontId="61" fillId="34" borderId="3" xfId="2452" applyNumberFormat="1" applyFont="1" applyFill="1" applyBorder="1" applyAlignment="1">
      <alignment horizontal="right" vertical="center"/>
      <protection/>
    </xf>
    <xf numFmtId="1" fontId="0" fillId="34" borderId="3" xfId="2448" applyNumberFormat="1" applyFont="1" applyFill="1" applyBorder="1" applyAlignment="1">
      <alignment horizontal="right" vertical="center"/>
      <protection/>
    </xf>
    <xf numFmtId="0" fontId="0" fillId="34" borderId="3" xfId="2448" applyFont="1" applyFill="1" applyBorder="1" applyAlignment="1">
      <alignment horizontal="right" vertical="center"/>
      <protection/>
    </xf>
    <xf numFmtId="1" fontId="0" fillId="34" borderId="3" xfId="2452" applyNumberFormat="1" applyFont="1" applyFill="1" applyBorder="1" applyAlignment="1">
      <alignment horizontal="right" vertical="center"/>
      <protection/>
    </xf>
    <xf numFmtId="1" fontId="17" fillId="34" borderId="0" xfId="2452" applyNumberFormat="1" applyFill="1">
      <alignment/>
      <protection/>
    </xf>
    <xf numFmtId="1" fontId="2" fillId="34" borderId="0" xfId="2452" applyNumberFormat="1" applyFont="1" applyFill="1" applyAlignment="1">
      <alignment horizontal="center"/>
      <protection/>
    </xf>
    <xf numFmtId="0" fontId="61" fillId="34" borderId="3" xfId="0" applyFont="1" applyFill="1" applyBorder="1" applyAlignment="1">
      <alignment horizontal="right" vertical="center"/>
    </xf>
    <xf numFmtId="0" fontId="0" fillId="34" borderId="3" xfId="0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20" xfId="0" applyNumberFormat="1" applyFill="1" applyBorder="1" applyAlignment="1" applyProtection="1">
      <alignment horizontal="left" vertical="center" wrapText="1" indent="1"/>
      <protection/>
    </xf>
    <xf numFmtId="1" fontId="17" fillId="0" borderId="3" xfId="2452" applyNumberFormat="1" applyBorder="1">
      <alignment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0" xfId="2449" applyFont="1">
      <alignment/>
      <protection/>
    </xf>
    <xf numFmtId="0" fontId="61" fillId="0" borderId="3" xfId="2449" applyFont="1" applyBorder="1" applyAlignment="1">
      <alignment horizontal="center" vertical="center"/>
      <protection/>
    </xf>
    <xf numFmtId="0" fontId="61" fillId="0" borderId="3" xfId="2449" applyFont="1" applyBorder="1" applyAlignment="1">
      <alignment horizontal="center" vertical="center" wrapText="1"/>
      <protection/>
    </xf>
    <xf numFmtId="0" fontId="61" fillId="0" borderId="3" xfId="2449" applyFont="1" applyBorder="1" applyAlignment="1">
      <alignment vertical="center"/>
      <protection/>
    </xf>
    <xf numFmtId="0" fontId="61" fillId="0" borderId="3" xfId="2449" applyFont="1" applyBorder="1" applyAlignment="1">
      <alignment horizontal="right" vertical="center"/>
      <protection/>
    </xf>
    <xf numFmtId="0" fontId="61" fillId="0" borderId="3" xfId="2449" applyFont="1" applyBorder="1">
      <alignment/>
      <protection/>
    </xf>
    <xf numFmtId="0" fontId="61" fillId="0" borderId="0" xfId="2449" applyFont="1">
      <alignment/>
      <protection/>
    </xf>
    <xf numFmtId="0" fontId="61" fillId="0" borderId="3" xfId="2449" applyFont="1" applyBorder="1" applyAlignment="1">
      <alignment horizontal="left" vertical="center"/>
      <protection/>
    </xf>
    <xf numFmtId="196" fontId="0" fillId="0" borderId="3" xfId="0" applyNumberFormat="1" applyFont="1" applyBorder="1" applyAlignment="1">
      <alignment horizontal="right" vertical="center"/>
    </xf>
    <xf numFmtId="0" fontId="61" fillId="0" borderId="3" xfId="2449" applyFont="1" applyFill="1" applyBorder="1" applyAlignment="1">
      <alignment horizontal="center" vertical="center" wrapText="1"/>
      <protection/>
    </xf>
    <xf numFmtId="0" fontId="61" fillId="0" borderId="3" xfId="0" applyFont="1" applyBorder="1" applyAlignment="1">
      <alignment vertical="center" shrinkToFit="1"/>
    </xf>
    <xf numFmtId="0" fontId="61" fillId="0" borderId="3" xfId="0" applyFont="1" applyFill="1" applyBorder="1" applyAlignment="1">
      <alignment vertical="center" shrinkToFit="1"/>
    </xf>
    <xf numFmtId="0" fontId="0" fillId="0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3" xfId="0" applyBorder="1" applyAlignment="1">
      <alignment horizontal="left" vertical="center" indent="1" shrinkToFi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2449">
      <alignment/>
      <protection/>
    </xf>
    <xf numFmtId="0" fontId="0" fillId="0" borderId="0" xfId="2449" applyFill="1">
      <alignment/>
      <protection/>
    </xf>
    <xf numFmtId="0" fontId="0" fillId="0" borderId="21" xfId="2449" applyBorder="1" applyAlignment="1">
      <alignment horizontal="center"/>
      <protection/>
    </xf>
    <xf numFmtId="0" fontId="0" fillId="0" borderId="3" xfId="2449" applyFont="1" applyBorder="1" applyAlignment="1">
      <alignment horizontal="left" vertical="center" indent="1"/>
      <protection/>
    </xf>
    <xf numFmtId="0" fontId="0" fillId="0" borderId="3" xfId="2449" applyFont="1" applyBorder="1" applyAlignment="1">
      <alignment horizontal="right" vertical="center"/>
      <protection/>
    </xf>
    <xf numFmtId="0" fontId="0" fillId="0" borderId="3" xfId="2449" applyFont="1" applyFill="1" applyBorder="1" applyAlignment="1">
      <alignment horizontal="right" vertical="center"/>
      <protection/>
    </xf>
    <xf numFmtId="192" fontId="0" fillId="0" borderId="3" xfId="2449" applyNumberFormat="1" applyFont="1" applyBorder="1" applyAlignment="1">
      <alignment horizontal="right" vertical="center"/>
      <protection/>
    </xf>
    <xf numFmtId="0" fontId="0" fillId="0" borderId="3" xfId="2449" applyBorder="1" applyAlignment="1">
      <alignment horizontal="left" vertical="center" wrapText="1"/>
      <protection/>
    </xf>
    <xf numFmtId="0" fontId="0" fillId="0" borderId="3" xfId="2449" applyFont="1" applyBorder="1" applyAlignment="1">
      <alignment horizontal="left" vertical="center"/>
      <protection/>
    </xf>
    <xf numFmtId="0" fontId="0" fillId="0" borderId="3" xfId="2449" applyBorder="1" applyAlignment="1">
      <alignment horizontal="left" vertical="center"/>
      <protection/>
    </xf>
    <xf numFmtId="0" fontId="0" fillId="0" borderId="0" xfId="2449" applyFont="1">
      <alignment/>
      <protection/>
    </xf>
    <xf numFmtId="0" fontId="0" fillId="0" borderId="3" xfId="2449" applyFont="1" applyBorder="1" applyAlignment="1">
      <alignment horizontal="center" vertical="center"/>
      <protection/>
    </xf>
    <xf numFmtId="0" fontId="0" fillId="0" borderId="3" xfId="2449" applyFont="1" applyBorder="1" applyAlignment="1">
      <alignment horizontal="center" vertical="center" wrapText="1"/>
      <protection/>
    </xf>
    <xf numFmtId="0" fontId="0" fillId="0" borderId="0" xfId="2449" applyFont="1">
      <alignment/>
      <protection/>
    </xf>
    <xf numFmtId="0" fontId="0" fillId="0" borderId="3" xfId="2450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1" fontId="0" fillId="0" borderId="3" xfId="2452" applyNumberFormat="1" applyFont="1" applyBorder="1" applyAlignment="1">
      <alignment horizontal="center" vertical="center" wrapText="1"/>
      <protection/>
    </xf>
    <xf numFmtId="0" fontId="0" fillId="0" borderId="0" xfId="2450" applyFont="1">
      <alignment/>
      <protection/>
    </xf>
    <xf numFmtId="0" fontId="0" fillId="0" borderId="0" xfId="0" applyAlignment="1">
      <alignment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1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191" fontId="61" fillId="0" borderId="3" xfId="0" applyNumberFormat="1" applyFont="1" applyBorder="1" applyAlignment="1">
      <alignment horizontal="right" vertical="center"/>
    </xf>
    <xf numFmtId="191" fontId="0" fillId="0" borderId="3" xfId="0" applyNumberFormat="1" applyFont="1" applyBorder="1" applyAlignment="1">
      <alignment horizontal="right" vertical="center"/>
    </xf>
    <xf numFmtId="0" fontId="61" fillId="0" borderId="3" xfId="0" applyFont="1" applyBorder="1" applyAlignment="1">
      <alignment horizontal="right" vertical="center"/>
    </xf>
    <xf numFmtId="196" fontId="0" fillId="0" borderId="3" xfId="2449" applyNumberFormat="1" applyFont="1" applyBorder="1" applyAlignment="1">
      <alignment horizontal="center" vertical="center" wrapText="1"/>
      <protection/>
    </xf>
    <xf numFmtId="196" fontId="61" fillId="0" borderId="3" xfId="2449" applyNumberFormat="1" applyFont="1" applyBorder="1" applyAlignment="1">
      <alignment horizontal="right" vertical="center"/>
      <protection/>
    </xf>
    <xf numFmtId="196" fontId="0" fillId="0" borderId="3" xfId="2449" applyNumberFormat="1" applyFont="1" applyBorder="1" applyAlignment="1">
      <alignment horizontal="right" vertical="center"/>
      <protection/>
    </xf>
    <xf numFmtId="196" fontId="0" fillId="0" borderId="0" xfId="2449" applyNumberFormat="1">
      <alignment/>
      <protection/>
    </xf>
    <xf numFmtId="1" fontId="61" fillId="0" borderId="3" xfId="2452" applyNumberFormat="1" applyFont="1" applyBorder="1" applyAlignment="1">
      <alignment vertical="center"/>
      <protection/>
    </xf>
    <xf numFmtId="194" fontId="61" fillId="0" borderId="3" xfId="2448" applyNumberFormat="1" applyFont="1" applyBorder="1" applyAlignment="1">
      <alignment horizontal="right" vertical="center"/>
      <protection/>
    </xf>
    <xf numFmtId="2" fontId="61" fillId="0" borderId="3" xfId="2452" applyNumberFormat="1" applyFont="1" applyBorder="1" applyAlignment="1">
      <alignment horizontal="right" vertical="center"/>
      <protection/>
    </xf>
    <xf numFmtId="194" fontId="61" fillId="34" borderId="3" xfId="2448" applyNumberFormat="1" applyFont="1" applyFill="1" applyBorder="1" applyAlignment="1">
      <alignment horizontal="right" vertical="center"/>
      <protection/>
    </xf>
    <xf numFmtId="1" fontId="61" fillId="0" borderId="3" xfId="2448" applyNumberFormat="1" applyFont="1" applyBorder="1" applyAlignment="1">
      <alignment horizontal="right" vertical="center"/>
      <protection/>
    </xf>
    <xf numFmtId="1" fontId="61" fillId="34" borderId="3" xfId="2448" applyNumberFormat="1" applyFont="1" applyFill="1" applyBorder="1" applyAlignment="1">
      <alignment horizontal="right" vertical="center"/>
      <protection/>
    </xf>
    <xf numFmtId="192" fontId="61" fillId="0" borderId="3" xfId="0" applyNumberFormat="1" applyFont="1" applyBorder="1" applyAlignment="1">
      <alignment horizontal="right" vertical="center"/>
    </xf>
    <xf numFmtId="0" fontId="0" fillId="0" borderId="3" xfId="2450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1" fontId="0" fillId="0" borderId="3" xfId="2452" applyNumberFormat="1" applyFont="1" applyBorder="1" applyAlignment="1">
      <alignment horizontal="center" vertical="center" wrapText="1"/>
      <protection/>
    </xf>
    <xf numFmtId="0" fontId="0" fillId="0" borderId="0" xfId="2450" applyFont="1">
      <alignment/>
      <protection/>
    </xf>
    <xf numFmtId="0" fontId="61" fillId="0" borderId="3" xfId="2447" applyFont="1" applyBorder="1" applyAlignment="1">
      <alignment horizontal="left" vertical="center"/>
      <protection/>
    </xf>
    <xf numFmtId="196" fontId="61" fillId="0" borderId="3" xfId="2447" applyNumberFormat="1" applyFont="1" applyFill="1" applyBorder="1" applyAlignment="1" applyProtection="1">
      <alignment horizontal="right" vertical="center"/>
      <protection/>
    </xf>
    <xf numFmtId="197" fontId="61" fillId="0" borderId="3" xfId="2453" applyNumberFormat="1" applyFont="1" applyFill="1" applyBorder="1" applyAlignment="1" applyProtection="1">
      <alignment horizontal="right" vertical="center"/>
      <protection/>
    </xf>
    <xf numFmtId="0" fontId="61" fillId="0" borderId="0" xfId="2450" applyFont="1">
      <alignment/>
      <protection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1" fontId="61" fillId="0" borderId="3" xfId="2448" applyNumberFormat="1" applyFont="1" applyBorder="1" applyAlignment="1">
      <alignment horizontal="right" vertical="center"/>
      <protection/>
    </xf>
    <xf numFmtId="2" fontId="61" fillId="0" borderId="3" xfId="2452" applyNumberFormat="1" applyFont="1" applyBorder="1" applyAlignment="1">
      <alignment horizontal="right" vertical="center"/>
      <protection/>
    </xf>
    <xf numFmtId="192" fontId="61" fillId="0" borderId="3" xfId="2449" applyNumberFormat="1" applyFont="1" applyBorder="1" applyAlignment="1">
      <alignment horizontal="right" vertical="center"/>
      <protection/>
    </xf>
    <xf numFmtId="196" fontId="61" fillId="0" borderId="3" xfId="2449" applyNumberFormat="1" applyFont="1" applyBorder="1" applyAlignment="1">
      <alignment horizontal="right" vertical="center"/>
      <protection/>
    </xf>
    <xf numFmtId="1" fontId="65" fillId="0" borderId="0" xfId="2452" applyNumberFormat="1" applyFont="1" applyAlignment="1">
      <alignment horizontal="center" vertical="center"/>
      <protection/>
    </xf>
    <xf numFmtId="1" fontId="0" fillId="0" borderId="21" xfId="2452" applyNumberFormat="1" applyFont="1" applyBorder="1" applyAlignment="1">
      <alignment horizontal="right"/>
      <protection/>
    </xf>
    <xf numFmtId="1" fontId="65" fillId="0" borderId="0" xfId="2452" applyNumberFormat="1" applyFont="1" applyAlignment="1">
      <alignment horizontal="center"/>
      <protection/>
    </xf>
    <xf numFmtId="1" fontId="0" fillId="0" borderId="21" xfId="2452" applyNumberFormat="1" applyFont="1" applyBorder="1" applyAlignment="1">
      <alignment horizontal="right" vertical="center"/>
      <protection/>
    </xf>
    <xf numFmtId="0" fontId="65" fillId="0" borderId="0" xfId="2449" applyFont="1" applyAlignment="1">
      <alignment horizontal="center" vertical="center"/>
      <protection/>
    </xf>
    <xf numFmtId="0" fontId="65" fillId="0" borderId="0" xfId="2449" applyFont="1" applyFill="1" applyAlignment="1">
      <alignment horizontal="center" vertical="center"/>
      <protection/>
    </xf>
    <xf numFmtId="0" fontId="0" fillId="0" borderId="21" xfId="2449" applyBorder="1" applyAlignment="1">
      <alignment horizontal="right" vertical="center"/>
      <protection/>
    </xf>
    <xf numFmtId="0" fontId="65" fillId="0" borderId="0" xfId="2450" applyFont="1" applyFill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</cellXfs>
  <cellStyles count="3330">
    <cellStyle name="Normal" xfId="0"/>
    <cellStyle name="&#10;mouse.drv=lm" xfId="15"/>
    <cellStyle name="&#10;mouse.drv=lm 2" xfId="16"/>
    <cellStyle name="?′?¨ò?" xfId="17"/>
    <cellStyle name="?§??[0]_??×ü" xfId="18"/>
    <cellStyle name="?§??_??×ü" xfId="19"/>
    <cellStyle name="?§??·???[0]_??2??t·???×êá?" xfId="20"/>
    <cellStyle name="?§??·???_??2??t·???×êá?" xfId="21"/>
    <cellStyle name="?§·???[0]_laroux" xfId="22"/>
    <cellStyle name="?§·???_97-917" xfId="23"/>
    <cellStyle name="?鹎%U龡&amp;H齲_x0001_C铣_x0014__x0007__x0001__x0001_" xfId="24"/>
    <cellStyle name="_（定方案4）2008年省对县(市、区)化解债务激励性财力补助建议表（不含教育部门10000万元）" xfId="25"/>
    <cellStyle name="_《关于地方政府融资平台公司贷款自查整改情况的报告》5张附表" xfId="26"/>
    <cellStyle name="_《关于地方政府融资平台公司贷款自查整改情况的报告》6张附表" xfId="27"/>
    <cellStyle name="_00四川省对账表（正式上报）有总计" xfId="28"/>
    <cellStyle name="_100708银监表1-6（银监口径）" xfId="29"/>
    <cellStyle name="_501户表（银监）" xfId="30"/>
    <cellStyle name="_ET_STYLE_NoName_00_" xfId="31"/>
    <cellStyle name="_ET_STYLE_NoName_00_ 2" xfId="32"/>
    <cellStyle name="_ET_STYLE_NoName_00_ 3" xfId="33"/>
    <cellStyle name="_ET_STYLE_NoName_00__与人行银监差异对比【核对修改结果】" xfId="34"/>
    <cellStyle name="_报一部表格：地方政府融资平台自查整改附表" xfId="35"/>
    <cellStyle name="_表1汇总表" xfId="36"/>
    <cellStyle name="_表二合计" xfId="37"/>
    <cellStyle name="_地方政府融资平台自查整改报表－报银监会" xfId="38"/>
    <cellStyle name="_附件：地方政府融资平台自查整改报表1-6" xfId="39"/>
    <cellStyle name="_附件二：化债补助(2.28)" xfId="40"/>
    <cellStyle name="_副本表三合计" xfId="41"/>
    <cellStyle name="_各部汇总表" xfId="42"/>
    <cellStyle name="_工行融资平台统计20100702" xfId="43"/>
    <cellStyle name="_融资平台公司投资需求" xfId="44"/>
    <cellStyle name="_与银监差异对比" xfId="45"/>
    <cellStyle name="_中行平台表1-6" xfId="46"/>
    <cellStyle name="_中小表1" xfId="47"/>
    <cellStyle name="_中小表2" xfId="48"/>
    <cellStyle name="_中小表3" xfId="49"/>
    <cellStyle name="_最终版-全口径表120100715(终版)" xfId="50"/>
    <cellStyle name="0,0&#13;&#10;NA&#13;&#10;" xfId="51"/>
    <cellStyle name="20% - 强调文字颜色 1" xfId="52"/>
    <cellStyle name="20% - 强调文字颜色 1 10" xfId="53"/>
    <cellStyle name="20% - 强调文字颜色 1 2" xfId="54"/>
    <cellStyle name="20% - 强调文字颜色 1 2 2" xfId="55"/>
    <cellStyle name="20% - 强调文字颜色 1 2 2 2" xfId="56"/>
    <cellStyle name="20% - 强调文字颜色 1 2 3" xfId="57"/>
    <cellStyle name="20% - 强调文字颜色 1 2 4" xfId="58"/>
    <cellStyle name="20% - 强调文字颜色 1 2 5" xfId="59"/>
    <cellStyle name="20% - 强调文字颜色 1 2_2017年预算表（调整增加债券）" xfId="60"/>
    <cellStyle name="20% - 强调文字颜色 1 3" xfId="61"/>
    <cellStyle name="20% - 强调文字颜色 1 3 2" xfId="62"/>
    <cellStyle name="20% - 强调文字颜色 1 3 2 2" xfId="63"/>
    <cellStyle name="20% - 强调文字颜色 1 3 3" xfId="64"/>
    <cellStyle name="20% - 强调文字颜色 1 3_2017年预算表（调整增加债券）" xfId="65"/>
    <cellStyle name="20% - 强调文字颜色 1 4" xfId="66"/>
    <cellStyle name="20% - 强调文字颜色 1 4 2" xfId="67"/>
    <cellStyle name="20% - 强调文字颜色 1 4 2 2" xfId="68"/>
    <cellStyle name="20% - 强调文字颜色 1 4 3" xfId="69"/>
    <cellStyle name="20% - 强调文字颜色 1 4_甘肃省第二批新增债券分配表" xfId="70"/>
    <cellStyle name="20% - 强调文字颜色 1 5" xfId="71"/>
    <cellStyle name="20% - 强调文字颜色 1 5 2" xfId="72"/>
    <cellStyle name="20% - 强调文字颜色 1 5 2 2" xfId="73"/>
    <cellStyle name="20% - 强调文字颜色 1 5 3" xfId="74"/>
    <cellStyle name="20% - 强调文字颜色 1 5_甘肃省第二批新增债券分配表" xfId="75"/>
    <cellStyle name="20% - 强调文字颜色 1 6" xfId="76"/>
    <cellStyle name="20% - 强调文字颜色 1 6 2" xfId="77"/>
    <cellStyle name="20% - 强调文字颜色 1 7" xfId="78"/>
    <cellStyle name="20% - 强调文字颜色 1 7 2" xfId="79"/>
    <cellStyle name="20% - 强调文字颜色 1 8" xfId="80"/>
    <cellStyle name="20% - 强调文字颜色 1 8 2" xfId="81"/>
    <cellStyle name="20% - 强调文字颜色 1 9" xfId="82"/>
    <cellStyle name="20% - 强调文字颜色 1 9 2" xfId="83"/>
    <cellStyle name="20% - 强调文字颜色 2" xfId="84"/>
    <cellStyle name="20% - 强调文字颜色 2 10" xfId="85"/>
    <cellStyle name="20% - 强调文字颜色 2 2" xfId="86"/>
    <cellStyle name="20% - 强调文字颜色 2 2 2" xfId="87"/>
    <cellStyle name="20% - 强调文字颜色 2 2 2 2" xfId="88"/>
    <cellStyle name="20% - 强调文字颜色 2 2 3" xfId="89"/>
    <cellStyle name="20% - 强调文字颜色 2 2 4" xfId="90"/>
    <cellStyle name="20% - 强调文字颜色 2 2 5" xfId="91"/>
    <cellStyle name="20% - 强调文字颜色 2 2_2017年预算表（调整增加债券）" xfId="92"/>
    <cellStyle name="20% - 强调文字颜色 2 3" xfId="93"/>
    <cellStyle name="20% - 强调文字颜色 2 3 2" xfId="94"/>
    <cellStyle name="20% - 强调文字颜色 2 3 2 2" xfId="95"/>
    <cellStyle name="20% - 强调文字颜色 2 3 3" xfId="96"/>
    <cellStyle name="20% - 强调文字颜色 2 3_2017年预算表（调整增加债券）" xfId="97"/>
    <cellStyle name="20% - 强调文字颜色 2 4" xfId="98"/>
    <cellStyle name="20% - 强调文字颜色 2 4 2" xfId="99"/>
    <cellStyle name="20% - 强调文字颜色 2 4 2 2" xfId="100"/>
    <cellStyle name="20% - 强调文字颜色 2 4 3" xfId="101"/>
    <cellStyle name="20% - 强调文字颜色 2 4_甘肃省第二批新增债券分配表" xfId="102"/>
    <cellStyle name="20% - 强调文字颜色 2 5" xfId="103"/>
    <cellStyle name="20% - 强调文字颜色 2 5 2" xfId="104"/>
    <cellStyle name="20% - 强调文字颜色 2 5 2 2" xfId="105"/>
    <cellStyle name="20% - 强调文字颜色 2 5 3" xfId="106"/>
    <cellStyle name="20% - 强调文字颜色 2 5_甘肃省第二批新增债券分配表" xfId="107"/>
    <cellStyle name="20% - 强调文字颜色 2 6" xfId="108"/>
    <cellStyle name="20% - 强调文字颜色 2 6 2" xfId="109"/>
    <cellStyle name="20% - 强调文字颜色 2 7" xfId="110"/>
    <cellStyle name="20% - 强调文字颜色 2 7 2" xfId="111"/>
    <cellStyle name="20% - 强调文字颜色 2 8" xfId="112"/>
    <cellStyle name="20% - 强调文字颜色 2 8 2" xfId="113"/>
    <cellStyle name="20% - 强调文字颜色 2 9" xfId="114"/>
    <cellStyle name="20% - 强调文字颜色 2 9 2" xfId="115"/>
    <cellStyle name="20% - 强调文字颜色 3" xfId="116"/>
    <cellStyle name="20% - 强调文字颜色 3 10" xfId="117"/>
    <cellStyle name="20% - 强调文字颜色 3 2" xfId="118"/>
    <cellStyle name="20% - 强调文字颜色 3 2 2" xfId="119"/>
    <cellStyle name="20% - 强调文字颜色 3 2 2 2" xfId="120"/>
    <cellStyle name="20% - 强调文字颜色 3 2 3" xfId="121"/>
    <cellStyle name="20% - 强调文字颜色 3 2 4" xfId="122"/>
    <cellStyle name="20% - 强调文字颜色 3 2 5" xfId="123"/>
    <cellStyle name="20% - 强调文字颜色 3 2_2017年预算表（调整增加债券）" xfId="124"/>
    <cellStyle name="20% - 强调文字颜色 3 3" xfId="125"/>
    <cellStyle name="20% - 强调文字颜色 3 3 2" xfId="126"/>
    <cellStyle name="20% - 强调文字颜色 3 3 2 2" xfId="127"/>
    <cellStyle name="20% - 强调文字颜色 3 3 3" xfId="128"/>
    <cellStyle name="20% - 强调文字颜色 3 3_2017年预算表（调整增加债券）" xfId="129"/>
    <cellStyle name="20% - 强调文字颜色 3 4" xfId="130"/>
    <cellStyle name="20% - 强调文字颜色 3 4 2" xfId="131"/>
    <cellStyle name="20% - 强调文字颜色 3 4 2 2" xfId="132"/>
    <cellStyle name="20% - 强调文字颜色 3 4 3" xfId="133"/>
    <cellStyle name="20% - 强调文字颜色 3 4_甘肃省第二批新增债券分配表" xfId="134"/>
    <cellStyle name="20% - 强调文字颜色 3 5" xfId="135"/>
    <cellStyle name="20% - 强调文字颜色 3 5 2" xfId="136"/>
    <cellStyle name="20% - 强调文字颜色 3 5 2 2" xfId="137"/>
    <cellStyle name="20% - 强调文字颜色 3 5 3" xfId="138"/>
    <cellStyle name="20% - 强调文字颜色 3 5_甘肃省第二批新增债券分配表" xfId="139"/>
    <cellStyle name="20% - 强调文字颜色 3 6" xfId="140"/>
    <cellStyle name="20% - 强调文字颜色 3 6 2" xfId="141"/>
    <cellStyle name="20% - 强调文字颜色 3 7" xfId="142"/>
    <cellStyle name="20% - 强调文字颜色 3 7 2" xfId="143"/>
    <cellStyle name="20% - 强调文字颜色 3 8" xfId="144"/>
    <cellStyle name="20% - 强调文字颜色 3 8 2" xfId="145"/>
    <cellStyle name="20% - 强调文字颜色 3 9" xfId="146"/>
    <cellStyle name="20% - 强调文字颜色 3 9 2" xfId="147"/>
    <cellStyle name="20% - 强调文字颜色 4" xfId="148"/>
    <cellStyle name="20% - 强调文字颜色 4 10" xfId="149"/>
    <cellStyle name="20% - 强调文字颜色 4 2" xfId="150"/>
    <cellStyle name="20% - 强调文字颜色 4 2 2" xfId="151"/>
    <cellStyle name="20% - 强调文字颜色 4 2 2 2" xfId="152"/>
    <cellStyle name="20% - 强调文字颜色 4 2 3" xfId="153"/>
    <cellStyle name="20% - 强调文字颜色 4 2 4" xfId="154"/>
    <cellStyle name="20% - 强调文字颜色 4 2 5" xfId="155"/>
    <cellStyle name="20% - 强调文字颜色 4 2_2017年预算表（调整增加债券）" xfId="156"/>
    <cellStyle name="20% - 强调文字颜色 4 3" xfId="157"/>
    <cellStyle name="20% - 强调文字颜色 4 3 2" xfId="158"/>
    <cellStyle name="20% - 强调文字颜色 4 3 2 2" xfId="159"/>
    <cellStyle name="20% - 强调文字颜色 4 3 3" xfId="160"/>
    <cellStyle name="20% - 强调文字颜色 4 3_2017年预算表（调整增加债券）" xfId="161"/>
    <cellStyle name="20% - 强调文字颜色 4 4" xfId="162"/>
    <cellStyle name="20% - 强调文字颜色 4 4 2" xfId="163"/>
    <cellStyle name="20% - 强调文字颜色 4 4 2 2" xfId="164"/>
    <cellStyle name="20% - 强调文字颜色 4 4 3" xfId="165"/>
    <cellStyle name="20% - 强调文字颜色 4 4_甘肃省第二批新增债券分配表" xfId="166"/>
    <cellStyle name="20% - 强调文字颜色 4 5" xfId="167"/>
    <cellStyle name="20% - 强调文字颜色 4 5 2" xfId="168"/>
    <cellStyle name="20% - 强调文字颜色 4 5 2 2" xfId="169"/>
    <cellStyle name="20% - 强调文字颜色 4 5 3" xfId="170"/>
    <cellStyle name="20% - 强调文字颜色 4 5_甘肃省第二批新增债券分配表" xfId="171"/>
    <cellStyle name="20% - 强调文字颜色 4 6" xfId="172"/>
    <cellStyle name="20% - 强调文字颜色 4 6 2" xfId="173"/>
    <cellStyle name="20% - 强调文字颜色 4 7" xfId="174"/>
    <cellStyle name="20% - 强调文字颜色 4 7 2" xfId="175"/>
    <cellStyle name="20% - 强调文字颜色 4 8" xfId="176"/>
    <cellStyle name="20% - 强调文字颜色 4 8 2" xfId="177"/>
    <cellStyle name="20% - 强调文字颜色 4 9" xfId="178"/>
    <cellStyle name="20% - 强调文字颜色 4 9 2" xfId="179"/>
    <cellStyle name="20% - 强调文字颜色 5" xfId="180"/>
    <cellStyle name="20% - 强调文字颜色 5 10" xfId="181"/>
    <cellStyle name="20% - 强调文字颜色 5 2" xfId="182"/>
    <cellStyle name="20% - 强调文字颜色 5 2 2" xfId="183"/>
    <cellStyle name="20% - 强调文字颜色 5 2 2 2" xfId="184"/>
    <cellStyle name="20% - 强调文字颜色 5 2 3" xfId="185"/>
    <cellStyle name="20% - 强调文字颜色 5 2 4" xfId="186"/>
    <cellStyle name="20% - 强调文字颜色 5 2 5" xfId="187"/>
    <cellStyle name="20% - 强调文字颜色 5 2_甘肃省第二批新增债券分配表" xfId="188"/>
    <cellStyle name="20% - 强调文字颜色 5 3" xfId="189"/>
    <cellStyle name="20% - 强调文字颜色 5 3 2" xfId="190"/>
    <cellStyle name="20% - 强调文字颜色 5 3 2 2" xfId="191"/>
    <cellStyle name="20% - 强调文字颜色 5 3 3" xfId="192"/>
    <cellStyle name="20% - 强调文字颜色 5 3_2017年预算表（调整增加债券）" xfId="193"/>
    <cellStyle name="20% - 强调文字颜色 5 4" xfId="194"/>
    <cellStyle name="20% - 强调文字颜色 5 4 2" xfId="195"/>
    <cellStyle name="20% - 强调文字颜色 5 4 2 2" xfId="196"/>
    <cellStyle name="20% - 强调文字颜色 5 4 3" xfId="197"/>
    <cellStyle name="20% - 强调文字颜色 5 4_甘肃省第二批新增债券分配表" xfId="198"/>
    <cellStyle name="20% - 强调文字颜色 5 5" xfId="199"/>
    <cellStyle name="20% - 强调文字颜色 5 5 2" xfId="200"/>
    <cellStyle name="20% - 强调文字颜色 5 5 2 2" xfId="201"/>
    <cellStyle name="20% - 强调文字颜色 5 5 3" xfId="202"/>
    <cellStyle name="20% - 强调文字颜色 5 5_甘肃省第二批新增债券分配表" xfId="203"/>
    <cellStyle name="20% - 强调文字颜色 5 6" xfId="204"/>
    <cellStyle name="20% - 强调文字颜色 5 6 2" xfId="205"/>
    <cellStyle name="20% - 强调文字颜色 5 7" xfId="206"/>
    <cellStyle name="20% - 强调文字颜色 5 7 2" xfId="207"/>
    <cellStyle name="20% - 强调文字颜色 5 8" xfId="208"/>
    <cellStyle name="20% - 强调文字颜色 5 8 2" xfId="209"/>
    <cellStyle name="20% - 强调文字颜色 5 9" xfId="210"/>
    <cellStyle name="20% - 强调文字颜色 5 9 2" xfId="211"/>
    <cellStyle name="20% - 强调文字颜色 6" xfId="212"/>
    <cellStyle name="20% - 强调文字颜色 6 10" xfId="213"/>
    <cellStyle name="20% - 强调文字颜色 6 2" xfId="214"/>
    <cellStyle name="20% - 强调文字颜色 6 2 2" xfId="215"/>
    <cellStyle name="20% - 强调文字颜色 6 2 2 2" xfId="216"/>
    <cellStyle name="20% - 强调文字颜色 6 2 3" xfId="217"/>
    <cellStyle name="20% - 强调文字颜色 6 2 4" xfId="218"/>
    <cellStyle name="20% - 强调文字颜色 6 2 5" xfId="219"/>
    <cellStyle name="20% - 强调文字颜色 6 2_甘肃省第二批新增债券分配表" xfId="220"/>
    <cellStyle name="20% - 强调文字颜色 6 3" xfId="221"/>
    <cellStyle name="20% - 强调文字颜色 6 3 2" xfId="222"/>
    <cellStyle name="20% - 强调文字颜色 6 3 2 2" xfId="223"/>
    <cellStyle name="20% - 强调文字颜色 6 3 3" xfId="224"/>
    <cellStyle name="20% - 强调文字颜色 6 3_2017年预算表（调整增加债券）" xfId="225"/>
    <cellStyle name="20% - 强调文字颜色 6 4" xfId="226"/>
    <cellStyle name="20% - 强调文字颜色 6 4 2" xfId="227"/>
    <cellStyle name="20% - 强调文字颜色 6 4 2 2" xfId="228"/>
    <cellStyle name="20% - 强调文字颜色 6 4 3" xfId="229"/>
    <cellStyle name="20% - 强调文字颜色 6 4_甘肃省第二批新增债券分配表" xfId="230"/>
    <cellStyle name="20% - 强调文字颜色 6 5" xfId="231"/>
    <cellStyle name="20% - 强调文字颜色 6 5 2" xfId="232"/>
    <cellStyle name="20% - 强调文字颜色 6 5 2 2" xfId="233"/>
    <cellStyle name="20% - 强调文字颜色 6 5 3" xfId="234"/>
    <cellStyle name="20% - 强调文字颜色 6 5_甘肃省第二批新增债券分配表" xfId="235"/>
    <cellStyle name="20% - 强调文字颜色 6 6" xfId="236"/>
    <cellStyle name="20% - 强调文字颜色 6 6 2" xfId="237"/>
    <cellStyle name="20% - 强调文字颜色 6 7" xfId="238"/>
    <cellStyle name="20% - 强调文字颜色 6 7 2" xfId="239"/>
    <cellStyle name="20% - 强调文字颜色 6 8" xfId="240"/>
    <cellStyle name="20% - 强调文字颜色 6 8 2" xfId="241"/>
    <cellStyle name="20% - 强调文字颜色 6 9" xfId="242"/>
    <cellStyle name="20% - 强调文字颜色 6 9 2" xfId="243"/>
    <cellStyle name="3???á′?ó" xfId="244"/>
    <cellStyle name="3￡1?_??2??t·???×êá?" xfId="245"/>
    <cellStyle name="3232" xfId="246"/>
    <cellStyle name="40% - 强调文字颜色 1" xfId="247"/>
    <cellStyle name="40% - 强调文字颜色 1 10" xfId="248"/>
    <cellStyle name="40% - 强调文字颜色 1 2" xfId="249"/>
    <cellStyle name="40% - 强调文字颜色 1 2 2" xfId="250"/>
    <cellStyle name="40% - 强调文字颜色 1 2 2 2" xfId="251"/>
    <cellStyle name="40% - 强调文字颜色 1 2 3" xfId="252"/>
    <cellStyle name="40% - 强调文字颜色 1 2 4" xfId="253"/>
    <cellStyle name="40% - 强调文字颜色 1 2 5" xfId="254"/>
    <cellStyle name="40% - 强调文字颜色 1 2_2017年预算表（调整增加债券）" xfId="255"/>
    <cellStyle name="40% - 强调文字颜色 1 3" xfId="256"/>
    <cellStyle name="40% - 强调文字颜色 1 3 2" xfId="257"/>
    <cellStyle name="40% - 强调文字颜色 1 3 2 2" xfId="258"/>
    <cellStyle name="40% - 强调文字颜色 1 3 3" xfId="259"/>
    <cellStyle name="40% - 强调文字颜色 1 3_2017年预算表（调整增加债券）" xfId="260"/>
    <cellStyle name="40% - 强调文字颜色 1 4" xfId="261"/>
    <cellStyle name="40% - 强调文字颜色 1 4 2" xfId="262"/>
    <cellStyle name="40% - 强调文字颜色 1 4 2 2" xfId="263"/>
    <cellStyle name="40% - 强调文字颜色 1 4 3" xfId="264"/>
    <cellStyle name="40% - 强调文字颜色 1 4_甘肃省第二批新增债券分配表" xfId="265"/>
    <cellStyle name="40% - 强调文字颜色 1 5" xfId="266"/>
    <cellStyle name="40% - 强调文字颜色 1 5 2" xfId="267"/>
    <cellStyle name="40% - 强调文字颜色 1 5 2 2" xfId="268"/>
    <cellStyle name="40% - 强调文字颜色 1 5 3" xfId="269"/>
    <cellStyle name="40% - 强调文字颜色 1 5_甘肃省第二批新增债券分配表" xfId="270"/>
    <cellStyle name="40% - 强调文字颜色 1 6" xfId="271"/>
    <cellStyle name="40% - 强调文字颜色 1 6 2" xfId="272"/>
    <cellStyle name="40% - 强调文字颜色 1 7" xfId="273"/>
    <cellStyle name="40% - 强调文字颜色 1 7 2" xfId="274"/>
    <cellStyle name="40% - 强调文字颜色 1 8" xfId="275"/>
    <cellStyle name="40% - 强调文字颜色 1 8 2" xfId="276"/>
    <cellStyle name="40% - 强调文字颜色 1 9" xfId="277"/>
    <cellStyle name="40% - 强调文字颜色 1 9 2" xfId="278"/>
    <cellStyle name="40% - 强调文字颜色 2" xfId="279"/>
    <cellStyle name="40% - 强调文字颜色 2 10" xfId="280"/>
    <cellStyle name="40% - 强调文字颜色 2 2" xfId="281"/>
    <cellStyle name="40% - 强调文字颜色 2 2 2" xfId="282"/>
    <cellStyle name="40% - 强调文字颜色 2 2 2 2" xfId="283"/>
    <cellStyle name="40% - 强调文字颜色 2 2 3" xfId="284"/>
    <cellStyle name="40% - 强调文字颜色 2 2 4" xfId="285"/>
    <cellStyle name="40% - 强调文字颜色 2 2 5" xfId="286"/>
    <cellStyle name="40% - 强调文字颜色 2 2_甘肃省第二批新增债券分配表" xfId="287"/>
    <cellStyle name="40% - 强调文字颜色 2 3" xfId="288"/>
    <cellStyle name="40% - 强调文字颜色 2 3 2" xfId="289"/>
    <cellStyle name="40% - 强调文字颜色 2 3 2 2" xfId="290"/>
    <cellStyle name="40% - 强调文字颜色 2 3 3" xfId="291"/>
    <cellStyle name="40% - 强调文字颜色 2 3_2017年预算表（调整增加债券）" xfId="292"/>
    <cellStyle name="40% - 强调文字颜色 2 4" xfId="293"/>
    <cellStyle name="40% - 强调文字颜色 2 4 2" xfId="294"/>
    <cellStyle name="40% - 强调文字颜色 2 4 2 2" xfId="295"/>
    <cellStyle name="40% - 强调文字颜色 2 4 3" xfId="296"/>
    <cellStyle name="40% - 强调文字颜色 2 4_甘肃省第二批新增债券分配表" xfId="297"/>
    <cellStyle name="40% - 强调文字颜色 2 5" xfId="298"/>
    <cellStyle name="40% - 强调文字颜色 2 5 2" xfId="299"/>
    <cellStyle name="40% - 强调文字颜色 2 5 2 2" xfId="300"/>
    <cellStyle name="40% - 强调文字颜色 2 5 3" xfId="301"/>
    <cellStyle name="40% - 强调文字颜色 2 5_甘肃省第二批新增债券分配表" xfId="302"/>
    <cellStyle name="40% - 强调文字颜色 2 6" xfId="303"/>
    <cellStyle name="40% - 强调文字颜色 2 6 2" xfId="304"/>
    <cellStyle name="40% - 强调文字颜色 2 7" xfId="305"/>
    <cellStyle name="40% - 强调文字颜色 2 7 2" xfId="306"/>
    <cellStyle name="40% - 强调文字颜色 2 8" xfId="307"/>
    <cellStyle name="40% - 强调文字颜色 2 8 2" xfId="308"/>
    <cellStyle name="40% - 强调文字颜色 2 9" xfId="309"/>
    <cellStyle name="40% - 强调文字颜色 2 9 2" xfId="310"/>
    <cellStyle name="40% - 强调文字颜色 3" xfId="311"/>
    <cellStyle name="40% - 强调文字颜色 3 10" xfId="312"/>
    <cellStyle name="40% - 强调文字颜色 3 2" xfId="313"/>
    <cellStyle name="40% - 强调文字颜色 3 2 2" xfId="314"/>
    <cellStyle name="40% - 强调文字颜色 3 2 2 2" xfId="315"/>
    <cellStyle name="40% - 强调文字颜色 3 2 3" xfId="316"/>
    <cellStyle name="40% - 强调文字颜色 3 2 4" xfId="317"/>
    <cellStyle name="40% - 强调文字颜色 3 2 5" xfId="318"/>
    <cellStyle name="40% - 强调文字颜色 3 2_2017年预算表（调整增加债券）" xfId="319"/>
    <cellStyle name="40% - 强调文字颜色 3 3" xfId="320"/>
    <cellStyle name="40% - 强调文字颜色 3 3 2" xfId="321"/>
    <cellStyle name="40% - 强调文字颜色 3 3 2 2" xfId="322"/>
    <cellStyle name="40% - 强调文字颜色 3 3 3" xfId="323"/>
    <cellStyle name="40% - 强调文字颜色 3 3_2017年预算表（调整增加债券）" xfId="324"/>
    <cellStyle name="40% - 强调文字颜色 3 4" xfId="325"/>
    <cellStyle name="40% - 强调文字颜色 3 4 2" xfId="326"/>
    <cellStyle name="40% - 强调文字颜色 3 4 2 2" xfId="327"/>
    <cellStyle name="40% - 强调文字颜色 3 4 3" xfId="328"/>
    <cellStyle name="40% - 强调文字颜色 3 4_甘肃省第二批新增债券分配表" xfId="329"/>
    <cellStyle name="40% - 强调文字颜色 3 5" xfId="330"/>
    <cellStyle name="40% - 强调文字颜色 3 5 2" xfId="331"/>
    <cellStyle name="40% - 强调文字颜色 3 5 2 2" xfId="332"/>
    <cellStyle name="40% - 强调文字颜色 3 5 3" xfId="333"/>
    <cellStyle name="40% - 强调文字颜色 3 5_甘肃省第二批新增债券分配表" xfId="334"/>
    <cellStyle name="40% - 强调文字颜色 3 6" xfId="335"/>
    <cellStyle name="40% - 强调文字颜色 3 6 2" xfId="336"/>
    <cellStyle name="40% - 强调文字颜色 3 7" xfId="337"/>
    <cellStyle name="40% - 强调文字颜色 3 7 2" xfId="338"/>
    <cellStyle name="40% - 强调文字颜色 3 8" xfId="339"/>
    <cellStyle name="40% - 强调文字颜色 3 8 2" xfId="340"/>
    <cellStyle name="40% - 强调文字颜色 3 9" xfId="341"/>
    <cellStyle name="40% - 强调文字颜色 3 9 2" xfId="342"/>
    <cellStyle name="40% - 强调文字颜色 4" xfId="343"/>
    <cellStyle name="40% - 强调文字颜色 4 10" xfId="344"/>
    <cellStyle name="40% - 强调文字颜色 4 2" xfId="345"/>
    <cellStyle name="40% - 强调文字颜色 4 2 2" xfId="346"/>
    <cellStyle name="40% - 强调文字颜色 4 2 2 2" xfId="347"/>
    <cellStyle name="40% - 强调文字颜色 4 2 3" xfId="348"/>
    <cellStyle name="40% - 强调文字颜色 4 2 4" xfId="349"/>
    <cellStyle name="40% - 强调文字颜色 4 2 5" xfId="350"/>
    <cellStyle name="40% - 强调文字颜色 4 2_2017年预算表（调整增加债券）" xfId="351"/>
    <cellStyle name="40% - 强调文字颜色 4 3" xfId="352"/>
    <cellStyle name="40% - 强调文字颜色 4 3 2" xfId="353"/>
    <cellStyle name="40% - 强调文字颜色 4 3 2 2" xfId="354"/>
    <cellStyle name="40% - 强调文字颜色 4 3 3" xfId="355"/>
    <cellStyle name="40% - 强调文字颜色 4 3_2017年预算表（调整增加债券）" xfId="356"/>
    <cellStyle name="40% - 强调文字颜色 4 4" xfId="357"/>
    <cellStyle name="40% - 强调文字颜色 4 4 2" xfId="358"/>
    <cellStyle name="40% - 强调文字颜色 4 4 2 2" xfId="359"/>
    <cellStyle name="40% - 强调文字颜色 4 4 3" xfId="360"/>
    <cellStyle name="40% - 强调文字颜色 4 4_甘肃省第二批新增债券分配表" xfId="361"/>
    <cellStyle name="40% - 强调文字颜色 4 5" xfId="362"/>
    <cellStyle name="40% - 强调文字颜色 4 5 2" xfId="363"/>
    <cellStyle name="40% - 强调文字颜色 4 5 2 2" xfId="364"/>
    <cellStyle name="40% - 强调文字颜色 4 5 3" xfId="365"/>
    <cellStyle name="40% - 强调文字颜色 4 5_甘肃省第二批新增债券分配表" xfId="366"/>
    <cellStyle name="40% - 强调文字颜色 4 6" xfId="367"/>
    <cellStyle name="40% - 强调文字颜色 4 6 2" xfId="368"/>
    <cellStyle name="40% - 强调文字颜色 4 7" xfId="369"/>
    <cellStyle name="40% - 强调文字颜色 4 7 2" xfId="370"/>
    <cellStyle name="40% - 强调文字颜色 4 8" xfId="371"/>
    <cellStyle name="40% - 强调文字颜色 4 8 2" xfId="372"/>
    <cellStyle name="40% - 强调文字颜色 4 9" xfId="373"/>
    <cellStyle name="40% - 强调文字颜色 4 9 2" xfId="374"/>
    <cellStyle name="40% - 强调文字颜色 5" xfId="375"/>
    <cellStyle name="40% - 强调文字颜色 5 10" xfId="376"/>
    <cellStyle name="40% - 强调文字颜色 5 2" xfId="377"/>
    <cellStyle name="40% - 强调文字颜色 5 2 2" xfId="378"/>
    <cellStyle name="40% - 强调文字颜色 5 2 2 2" xfId="379"/>
    <cellStyle name="40% - 强调文字颜色 5 2 3" xfId="380"/>
    <cellStyle name="40% - 强调文字颜色 5 2 4" xfId="381"/>
    <cellStyle name="40% - 强调文字颜色 5 2 5" xfId="382"/>
    <cellStyle name="40% - 强调文字颜色 5 2_甘肃省第二批新增债券分配表" xfId="383"/>
    <cellStyle name="40% - 强调文字颜色 5 3" xfId="384"/>
    <cellStyle name="40% - 强调文字颜色 5 3 2" xfId="385"/>
    <cellStyle name="40% - 强调文字颜色 5 3 2 2" xfId="386"/>
    <cellStyle name="40% - 强调文字颜色 5 3 3" xfId="387"/>
    <cellStyle name="40% - 强调文字颜色 5 3_2017年预算表（调整增加债券）" xfId="388"/>
    <cellStyle name="40% - 强调文字颜色 5 4" xfId="389"/>
    <cellStyle name="40% - 强调文字颜色 5 4 2" xfId="390"/>
    <cellStyle name="40% - 强调文字颜色 5 4 2 2" xfId="391"/>
    <cellStyle name="40% - 强调文字颜色 5 4 3" xfId="392"/>
    <cellStyle name="40% - 强调文字颜色 5 4_甘肃省第二批新增债券分配表" xfId="393"/>
    <cellStyle name="40% - 强调文字颜色 5 5" xfId="394"/>
    <cellStyle name="40% - 强调文字颜色 5 5 2" xfId="395"/>
    <cellStyle name="40% - 强调文字颜色 5 5 2 2" xfId="396"/>
    <cellStyle name="40% - 强调文字颜色 5 5 3" xfId="397"/>
    <cellStyle name="40% - 强调文字颜色 5 5_甘肃省第二批新增债券分配表" xfId="398"/>
    <cellStyle name="40% - 强调文字颜色 5 6" xfId="399"/>
    <cellStyle name="40% - 强调文字颜色 5 6 2" xfId="400"/>
    <cellStyle name="40% - 强调文字颜色 5 7" xfId="401"/>
    <cellStyle name="40% - 强调文字颜色 5 7 2" xfId="402"/>
    <cellStyle name="40% - 强调文字颜色 5 8" xfId="403"/>
    <cellStyle name="40% - 强调文字颜色 5 8 2" xfId="404"/>
    <cellStyle name="40% - 强调文字颜色 5 9" xfId="405"/>
    <cellStyle name="40% - 强调文字颜色 5 9 2" xfId="406"/>
    <cellStyle name="40% - 强调文字颜色 6" xfId="407"/>
    <cellStyle name="40% - 强调文字颜色 6 10" xfId="408"/>
    <cellStyle name="40% - 强调文字颜色 6 2" xfId="409"/>
    <cellStyle name="40% - 强调文字颜色 6 2 2" xfId="410"/>
    <cellStyle name="40% - 强调文字颜色 6 2 2 2" xfId="411"/>
    <cellStyle name="40% - 强调文字颜色 6 2 3" xfId="412"/>
    <cellStyle name="40% - 强调文字颜色 6 2 4" xfId="413"/>
    <cellStyle name="40% - 强调文字颜色 6 2 5" xfId="414"/>
    <cellStyle name="40% - 强调文字颜色 6 2_2017年预算表（调整增加债券）" xfId="415"/>
    <cellStyle name="40% - 强调文字颜色 6 3" xfId="416"/>
    <cellStyle name="40% - 强调文字颜色 6 3 2" xfId="417"/>
    <cellStyle name="40% - 强调文字颜色 6 3 2 2" xfId="418"/>
    <cellStyle name="40% - 强调文字颜色 6 3 3" xfId="419"/>
    <cellStyle name="40% - 强调文字颜色 6 3_2017年预算表（调整增加债券）" xfId="420"/>
    <cellStyle name="40% - 强调文字颜色 6 4" xfId="421"/>
    <cellStyle name="40% - 强调文字颜色 6 4 2" xfId="422"/>
    <cellStyle name="40% - 强调文字颜色 6 4 2 2" xfId="423"/>
    <cellStyle name="40% - 强调文字颜色 6 4 3" xfId="424"/>
    <cellStyle name="40% - 强调文字颜色 6 4_甘肃省第二批新增债券分配表" xfId="425"/>
    <cellStyle name="40% - 强调文字颜色 6 5" xfId="426"/>
    <cellStyle name="40% - 强调文字颜色 6 5 2" xfId="427"/>
    <cellStyle name="40% - 强调文字颜色 6 5 2 2" xfId="428"/>
    <cellStyle name="40% - 强调文字颜色 6 5 3" xfId="429"/>
    <cellStyle name="40% - 强调文字颜色 6 5_甘肃省第二批新增债券分配表" xfId="430"/>
    <cellStyle name="40% - 强调文字颜色 6 6" xfId="431"/>
    <cellStyle name="40% - 强调文字颜色 6 6 2" xfId="432"/>
    <cellStyle name="40% - 强调文字颜色 6 7" xfId="433"/>
    <cellStyle name="40% - 强调文字颜色 6 7 2" xfId="434"/>
    <cellStyle name="40% - 强调文字颜色 6 8" xfId="435"/>
    <cellStyle name="40% - 强调文字颜色 6 8 2" xfId="436"/>
    <cellStyle name="40% - 强调文字颜色 6 9" xfId="437"/>
    <cellStyle name="40% - 强调文字颜色 6 9 2" xfId="438"/>
    <cellStyle name="60% - 强调文字颜色 1" xfId="439"/>
    <cellStyle name="60% - 强调文字颜色 1 10" xfId="440"/>
    <cellStyle name="60% - 强调文字颜色 1 2" xfId="441"/>
    <cellStyle name="60% - 强调文字颜色 1 2 2" xfId="442"/>
    <cellStyle name="60% - 强调文字颜色 1 2 3" xfId="443"/>
    <cellStyle name="60% - 强调文字颜色 1 2 4" xfId="444"/>
    <cellStyle name="60% - 强调文字颜色 1 2 5" xfId="445"/>
    <cellStyle name="60% - 强调文字颜色 1 2_2017年预算表（调整增加债券）" xfId="446"/>
    <cellStyle name="60% - 强调文字颜色 1 3" xfId="447"/>
    <cellStyle name="60% - 强调文字颜色 1 3 2" xfId="448"/>
    <cellStyle name="60% - 强调文字颜色 1 3_2017年预算表（调整增加债券）" xfId="449"/>
    <cellStyle name="60% - 强调文字颜色 1 4" xfId="450"/>
    <cellStyle name="60% - 强调文字颜色 1 4 2" xfId="451"/>
    <cellStyle name="60% - 强调文字颜色 1 5" xfId="452"/>
    <cellStyle name="60% - 强调文字颜色 1 5 2" xfId="453"/>
    <cellStyle name="60% - 强调文字颜色 1 6" xfId="454"/>
    <cellStyle name="60% - 强调文字颜色 1 6 2" xfId="455"/>
    <cellStyle name="60% - 强调文字颜色 1 7" xfId="456"/>
    <cellStyle name="60% - 强调文字颜色 1 7 2" xfId="457"/>
    <cellStyle name="60% - 强调文字颜色 1 8" xfId="458"/>
    <cellStyle name="60% - 强调文字颜色 1 8 2" xfId="459"/>
    <cellStyle name="60% - 强调文字颜色 1 9" xfId="460"/>
    <cellStyle name="60% - 强调文字颜色 1 9 2" xfId="461"/>
    <cellStyle name="60% - 强调文字颜色 2" xfId="462"/>
    <cellStyle name="60% - 强调文字颜色 2 10" xfId="463"/>
    <cellStyle name="60% - 强调文字颜色 2 2" xfId="464"/>
    <cellStyle name="60% - 强调文字颜色 2 2 2" xfId="465"/>
    <cellStyle name="60% - 强调文字颜色 2 2 3" xfId="466"/>
    <cellStyle name="60% - 强调文字颜色 2 2 4" xfId="467"/>
    <cellStyle name="60% - 强调文字颜色 2 2 5" xfId="468"/>
    <cellStyle name="60% - 强调文字颜色 2 2_2017年预算表（调整增加债券）" xfId="469"/>
    <cellStyle name="60% - 强调文字颜色 2 3" xfId="470"/>
    <cellStyle name="60% - 强调文字颜色 2 3 2" xfId="471"/>
    <cellStyle name="60% - 强调文字颜色 2 3_2017年预算表（调整增加债券）" xfId="472"/>
    <cellStyle name="60% - 强调文字颜色 2 4" xfId="473"/>
    <cellStyle name="60% - 强调文字颜色 2 4 2" xfId="474"/>
    <cellStyle name="60% - 强调文字颜色 2 5" xfId="475"/>
    <cellStyle name="60% - 强调文字颜色 2 5 2" xfId="476"/>
    <cellStyle name="60% - 强调文字颜色 2 6" xfId="477"/>
    <cellStyle name="60% - 强调文字颜色 2 6 2" xfId="478"/>
    <cellStyle name="60% - 强调文字颜色 2 7" xfId="479"/>
    <cellStyle name="60% - 强调文字颜色 2 7 2" xfId="480"/>
    <cellStyle name="60% - 强调文字颜色 2 8" xfId="481"/>
    <cellStyle name="60% - 强调文字颜色 2 8 2" xfId="482"/>
    <cellStyle name="60% - 强调文字颜色 2 9" xfId="483"/>
    <cellStyle name="60% - 强调文字颜色 2 9 2" xfId="484"/>
    <cellStyle name="60% - 强调文字颜色 3" xfId="485"/>
    <cellStyle name="60% - 强调文字颜色 3 10" xfId="486"/>
    <cellStyle name="60% - 强调文字颜色 3 2" xfId="487"/>
    <cellStyle name="60% - 强调文字颜色 3 2 2" xfId="488"/>
    <cellStyle name="60% - 强调文字颜色 3 2 3" xfId="489"/>
    <cellStyle name="60% - 强调文字颜色 3 2 4" xfId="490"/>
    <cellStyle name="60% - 强调文字颜色 3 2 5" xfId="491"/>
    <cellStyle name="60% - 强调文字颜色 3 2_2017年预算表（调整增加债券）" xfId="492"/>
    <cellStyle name="60% - 强调文字颜色 3 3" xfId="493"/>
    <cellStyle name="60% - 强调文字颜色 3 3 2" xfId="494"/>
    <cellStyle name="60% - 强调文字颜色 3 3_2017年预算表（调整增加债券）" xfId="495"/>
    <cellStyle name="60% - 强调文字颜色 3 4" xfId="496"/>
    <cellStyle name="60% - 强调文字颜色 3 4 2" xfId="497"/>
    <cellStyle name="60% - 强调文字颜色 3 5" xfId="498"/>
    <cellStyle name="60% - 强调文字颜色 3 5 2" xfId="499"/>
    <cellStyle name="60% - 强调文字颜色 3 6" xfId="500"/>
    <cellStyle name="60% - 强调文字颜色 3 6 2" xfId="501"/>
    <cellStyle name="60% - 强调文字颜色 3 7" xfId="502"/>
    <cellStyle name="60% - 强调文字颜色 3 7 2" xfId="503"/>
    <cellStyle name="60% - 强调文字颜色 3 8" xfId="504"/>
    <cellStyle name="60% - 强调文字颜色 3 8 2" xfId="505"/>
    <cellStyle name="60% - 强调文字颜色 3 9" xfId="506"/>
    <cellStyle name="60% - 强调文字颜色 3 9 2" xfId="507"/>
    <cellStyle name="60% - 强调文字颜色 4" xfId="508"/>
    <cellStyle name="60% - 强调文字颜色 4 10" xfId="509"/>
    <cellStyle name="60% - 强调文字颜色 4 2" xfId="510"/>
    <cellStyle name="60% - 强调文字颜色 4 2 2" xfId="511"/>
    <cellStyle name="60% - 强调文字颜色 4 2 3" xfId="512"/>
    <cellStyle name="60% - 强调文字颜色 4 2 4" xfId="513"/>
    <cellStyle name="60% - 强调文字颜色 4 2 5" xfId="514"/>
    <cellStyle name="60% - 强调文字颜色 4 2_2017年预算表（调整增加债券）" xfId="515"/>
    <cellStyle name="60% - 强调文字颜色 4 3" xfId="516"/>
    <cellStyle name="60% - 强调文字颜色 4 3 2" xfId="517"/>
    <cellStyle name="60% - 强调文字颜色 4 3_2017年预算表（调整增加债券）" xfId="518"/>
    <cellStyle name="60% - 强调文字颜色 4 4" xfId="519"/>
    <cellStyle name="60% - 强调文字颜色 4 4 2" xfId="520"/>
    <cellStyle name="60% - 强调文字颜色 4 5" xfId="521"/>
    <cellStyle name="60% - 强调文字颜色 4 5 2" xfId="522"/>
    <cellStyle name="60% - 强调文字颜色 4 6" xfId="523"/>
    <cellStyle name="60% - 强调文字颜色 4 6 2" xfId="524"/>
    <cellStyle name="60% - 强调文字颜色 4 7" xfId="525"/>
    <cellStyle name="60% - 强调文字颜色 4 7 2" xfId="526"/>
    <cellStyle name="60% - 强调文字颜色 4 8" xfId="527"/>
    <cellStyle name="60% - 强调文字颜色 4 8 2" xfId="528"/>
    <cellStyle name="60% - 强调文字颜色 4 9" xfId="529"/>
    <cellStyle name="60% - 强调文字颜色 4 9 2" xfId="530"/>
    <cellStyle name="60% - 强调文字颜色 5" xfId="531"/>
    <cellStyle name="60% - 强调文字颜色 5 10" xfId="532"/>
    <cellStyle name="60% - 强调文字颜色 5 2" xfId="533"/>
    <cellStyle name="60% - 强调文字颜色 5 2 2" xfId="534"/>
    <cellStyle name="60% - 强调文字颜色 5 2 3" xfId="535"/>
    <cellStyle name="60% - 强调文字颜色 5 2 4" xfId="536"/>
    <cellStyle name="60% - 强调文字颜色 5 2 5" xfId="537"/>
    <cellStyle name="60% - 强调文字颜色 5 2_2017年预算表（调整增加债券）" xfId="538"/>
    <cellStyle name="60% - 强调文字颜色 5 3" xfId="539"/>
    <cellStyle name="60% - 强调文字颜色 5 3 2" xfId="540"/>
    <cellStyle name="60% - 强调文字颜色 5 3_2017年预算表（调整增加债券）" xfId="541"/>
    <cellStyle name="60% - 强调文字颜色 5 4" xfId="542"/>
    <cellStyle name="60% - 强调文字颜色 5 4 2" xfId="543"/>
    <cellStyle name="60% - 强调文字颜色 5 5" xfId="544"/>
    <cellStyle name="60% - 强调文字颜色 5 5 2" xfId="545"/>
    <cellStyle name="60% - 强调文字颜色 5 6" xfId="546"/>
    <cellStyle name="60% - 强调文字颜色 5 6 2" xfId="547"/>
    <cellStyle name="60% - 强调文字颜色 5 7" xfId="548"/>
    <cellStyle name="60% - 强调文字颜色 5 7 2" xfId="549"/>
    <cellStyle name="60% - 强调文字颜色 5 8" xfId="550"/>
    <cellStyle name="60% - 强调文字颜色 5 8 2" xfId="551"/>
    <cellStyle name="60% - 强调文字颜色 5 9" xfId="552"/>
    <cellStyle name="60% - 强调文字颜色 5 9 2" xfId="553"/>
    <cellStyle name="60% - 强调文字颜色 6" xfId="554"/>
    <cellStyle name="60% - 强调文字颜色 6 10" xfId="555"/>
    <cellStyle name="60% - 强调文字颜色 6 2" xfId="556"/>
    <cellStyle name="60% - 强调文字颜色 6 2 2" xfId="557"/>
    <cellStyle name="60% - 强调文字颜色 6 2 3" xfId="558"/>
    <cellStyle name="60% - 强调文字颜色 6 2 4" xfId="559"/>
    <cellStyle name="60% - 强调文字颜色 6 2 5" xfId="560"/>
    <cellStyle name="60% - 强调文字颜色 6 2_2017年预算表（调整增加债券）" xfId="561"/>
    <cellStyle name="60% - 强调文字颜色 6 3" xfId="562"/>
    <cellStyle name="60% - 强调文字颜色 6 3 2" xfId="563"/>
    <cellStyle name="60% - 强调文字颜色 6 3_2017年预算表（调整增加债券）" xfId="564"/>
    <cellStyle name="60% - 强调文字颜色 6 4" xfId="565"/>
    <cellStyle name="60% - 强调文字颜色 6 4 2" xfId="566"/>
    <cellStyle name="60% - 强调文字颜色 6 5" xfId="567"/>
    <cellStyle name="60% - 强调文字颜色 6 5 2" xfId="568"/>
    <cellStyle name="60% - 强调文字颜色 6 6" xfId="569"/>
    <cellStyle name="60% - 强调文字颜色 6 6 2" xfId="570"/>
    <cellStyle name="60% - 强调文字颜色 6 7" xfId="571"/>
    <cellStyle name="60% - 强调文字颜色 6 7 2" xfId="572"/>
    <cellStyle name="60% - 强调文字颜色 6 8" xfId="573"/>
    <cellStyle name="60% - 强调文字颜色 6 8 2" xfId="574"/>
    <cellStyle name="60% - 强调文字颜色 6 9" xfId="575"/>
    <cellStyle name="60% - 强调文字颜色 6 9 2" xfId="576"/>
    <cellStyle name="Accent1" xfId="577"/>
    <cellStyle name="Accent1 - 20%" xfId="578"/>
    <cellStyle name="Accent1 - 40%" xfId="579"/>
    <cellStyle name="Accent1 - 60%" xfId="580"/>
    <cellStyle name="Accent1_2007年转移支付测算" xfId="581"/>
    <cellStyle name="Accent2" xfId="582"/>
    <cellStyle name="Accent2 - 20%" xfId="583"/>
    <cellStyle name="Accent2 - 40%" xfId="584"/>
    <cellStyle name="Accent2 - 60%" xfId="585"/>
    <cellStyle name="Accent2_2007年转移支付测算" xfId="586"/>
    <cellStyle name="Accent3" xfId="587"/>
    <cellStyle name="Accent3 - 20%" xfId="588"/>
    <cellStyle name="Accent3 - 40%" xfId="589"/>
    <cellStyle name="Accent3 - 60%" xfId="590"/>
    <cellStyle name="Accent3_2007年转移支付测算" xfId="591"/>
    <cellStyle name="Accent4" xfId="592"/>
    <cellStyle name="Accent4 - 20%" xfId="593"/>
    <cellStyle name="Accent4 - 40%" xfId="594"/>
    <cellStyle name="Accent4 - 60%" xfId="595"/>
    <cellStyle name="Accent4_2013年社保本级专项经费(20130307)" xfId="596"/>
    <cellStyle name="Accent5" xfId="597"/>
    <cellStyle name="Accent5 - 20%" xfId="598"/>
    <cellStyle name="Accent5 - 40%" xfId="599"/>
    <cellStyle name="Accent5 - 60%" xfId="600"/>
    <cellStyle name="Accent5_2013年社保本级专项经费(20130307)" xfId="601"/>
    <cellStyle name="Accent6" xfId="602"/>
    <cellStyle name="Accent6 - 20%" xfId="603"/>
    <cellStyle name="Accent6 - 40%" xfId="604"/>
    <cellStyle name="Accent6 - 60%" xfId="605"/>
    <cellStyle name="Accent6_2007年转移支付测算" xfId="606"/>
    <cellStyle name="Calc Currency (0)" xfId="607"/>
    <cellStyle name="ColLevel_0" xfId="608"/>
    <cellStyle name="Comma [0]" xfId="609"/>
    <cellStyle name="comma zerodec" xfId="610"/>
    <cellStyle name="Comma_1995" xfId="611"/>
    <cellStyle name="Currency [0]" xfId="612"/>
    <cellStyle name="Currency_1995" xfId="613"/>
    <cellStyle name="Currency1" xfId="614"/>
    <cellStyle name="Date" xfId="615"/>
    <cellStyle name="Dollar (zero dec)" xfId="616"/>
    <cellStyle name="e鯪9Y_x000B_" xfId="617"/>
    <cellStyle name="e鯪9Y_x000B_ 2" xfId="618"/>
    <cellStyle name="Fixed" xfId="619"/>
    <cellStyle name="Grey" xfId="620"/>
    <cellStyle name="Header1" xfId="621"/>
    <cellStyle name="Header2" xfId="622"/>
    <cellStyle name="HEADING1" xfId="623"/>
    <cellStyle name="HEADING2" xfId="624"/>
    <cellStyle name="Input [yellow]" xfId="625"/>
    <cellStyle name="no dec" xfId="626"/>
    <cellStyle name="Norma,_laroux_4_营业在建 (2)_E21" xfId="627"/>
    <cellStyle name="Normal - Style1" xfId="628"/>
    <cellStyle name="Normal_#10-Headcount" xfId="629"/>
    <cellStyle name="oó?ì3???á′?ó" xfId="630"/>
    <cellStyle name="Percent [2]" xfId="631"/>
    <cellStyle name="Percent_laroux" xfId="632"/>
    <cellStyle name="RowLevel_0" xfId="633"/>
    <cellStyle name="Total" xfId="634"/>
    <cellStyle name="Percent" xfId="635"/>
    <cellStyle name="百分比 2" xfId="636"/>
    <cellStyle name="百分比 2 2" xfId="637"/>
    <cellStyle name="百分比 3" xfId="638"/>
    <cellStyle name="百分比 4" xfId="639"/>
    <cellStyle name="标题" xfId="640"/>
    <cellStyle name="标题 1" xfId="641"/>
    <cellStyle name="标题 1 10" xfId="642"/>
    <cellStyle name="标题 1 2" xfId="643"/>
    <cellStyle name="标题 1 2 2" xfId="644"/>
    <cellStyle name="标题 1 2 3" xfId="645"/>
    <cellStyle name="标题 1 2 4" xfId="646"/>
    <cellStyle name="标题 1 2 5" xfId="647"/>
    <cellStyle name="标题 1 2_2017年预算表（调整增加债券）" xfId="648"/>
    <cellStyle name="标题 1 3" xfId="649"/>
    <cellStyle name="标题 1 3 2" xfId="650"/>
    <cellStyle name="标题 1 3_2017年预算表（调整增加债券）" xfId="651"/>
    <cellStyle name="标题 1 4" xfId="652"/>
    <cellStyle name="标题 1 4 2" xfId="653"/>
    <cellStyle name="标题 1 5" xfId="654"/>
    <cellStyle name="标题 1 5 2" xfId="655"/>
    <cellStyle name="标题 1 6" xfId="656"/>
    <cellStyle name="标题 1 6 2" xfId="657"/>
    <cellStyle name="标题 1 7" xfId="658"/>
    <cellStyle name="标题 1 7 2" xfId="659"/>
    <cellStyle name="标题 1 8" xfId="660"/>
    <cellStyle name="标题 1 8 2" xfId="661"/>
    <cellStyle name="标题 1 9" xfId="662"/>
    <cellStyle name="标题 1 9 2" xfId="663"/>
    <cellStyle name="标题 10" xfId="664"/>
    <cellStyle name="标题 10 2" xfId="665"/>
    <cellStyle name="标题 11" xfId="666"/>
    <cellStyle name="标题 11 2" xfId="667"/>
    <cellStyle name="标题 12" xfId="668"/>
    <cellStyle name="标题 12 2" xfId="669"/>
    <cellStyle name="标题 13" xfId="670"/>
    <cellStyle name="标题 2" xfId="671"/>
    <cellStyle name="标题 2 10" xfId="672"/>
    <cellStyle name="标题 2 2" xfId="673"/>
    <cellStyle name="标题 2 2 2" xfId="674"/>
    <cellStyle name="标题 2 2 3" xfId="675"/>
    <cellStyle name="标题 2 2 4" xfId="676"/>
    <cellStyle name="标题 2 2 5" xfId="677"/>
    <cellStyle name="标题 2 2_2017年预算表（调整增加债券）" xfId="678"/>
    <cellStyle name="标题 2 3" xfId="679"/>
    <cellStyle name="标题 2 3 2" xfId="680"/>
    <cellStyle name="标题 2 3_2017年预算表（调整增加债券）" xfId="681"/>
    <cellStyle name="标题 2 4" xfId="682"/>
    <cellStyle name="标题 2 4 2" xfId="683"/>
    <cellStyle name="标题 2 5" xfId="684"/>
    <cellStyle name="标题 2 5 2" xfId="685"/>
    <cellStyle name="标题 2 6" xfId="686"/>
    <cellStyle name="标题 2 6 2" xfId="687"/>
    <cellStyle name="标题 2 7" xfId="688"/>
    <cellStyle name="标题 2 7 2" xfId="689"/>
    <cellStyle name="标题 2 8" xfId="690"/>
    <cellStyle name="标题 2 8 2" xfId="691"/>
    <cellStyle name="标题 2 9" xfId="692"/>
    <cellStyle name="标题 2 9 2" xfId="693"/>
    <cellStyle name="标题 3" xfId="694"/>
    <cellStyle name="标题 3 10" xfId="695"/>
    <cellStyle name="标题 3 2" xfId="696"/>
    <cellStyle name="标题 3 2 2" xfId="697"/>
    <cellStyle name="标题 3 2 3" xfId="698"/>
    <cellStyle name="标题 3 2 4" xfId="699"/>
    <cellStyle name="标题 3 2 5" xfId="700"/>
    <cellStyle name="标题 3 2_2017年预算表（调整增加债券）" xfId="701"/>
    <cellStyle name="标题 3 3" xfId="702"/>
    <cellStyle name="标题 3 3 2" xfId="703"/>
    <cellStyle name="标题 3 3_2017年预算表（调整增加债券）" xfId="704"/>
    <cellStyle name="标题 3 4" xfId="705"/>
    <cellStyle name="标题 3 4 2" xfId="706"/>
    <cellStyle name="标题 3 5" xfId="707"/>
    <cellStyle name="标题 3 5 2" xfId="708"/>
    <cellStyle name="标题 3 6" xfId="709"/>
    <cellStyle name="标题 3 6 2" xfId="710"/>
    <cellStyle name="标题 3 7" xfId="711"/>
    <cellStyle name="标题 3 7 2" xfId="712"/>
    <cellStyle name="标题 3 8" xfId="713"/>
    <cellStyle name="标题 3 8 2" xfId="714"/>
    <cellStyle name="标题 3 9" xfId="715"/>
    <cellStyle name="标题 3 9 2" xfId="716"/>
    <cellStyle name="标题 4" xfId="717"/>
    <cellStyle name="标题 4 10" xfId="718"/>
    <cellStyle name="标题 4 2" xfId="719"/>
    <cellStyle name="标题 4 2 2" xfId="720"/>
    <cellStyle name="标题 4 2 3" xfId="721"/>
    <cellStyle name="标题 4 2 4" xfId="722"/>
    <cellStyle name="标题 4 2 5" xfId="723"/>
    <cellStyle name="标题 4 2_2017年预算表（调整增加债券）" xfId="724"/>
    <cellStyle name="标题 4 3" xfId="725"/>
    <cellStyle name="标题 4 3 2" xfId="726"/>
    <cellStyle name="标题 4 3_2017年预算表（调整增加债券）" xfId="727"/>
    <cellStyle name="标题 4 4" xfId="728"/>
    <cellStyle name="标题 4 4 2" xfId="729"/>
    <cellStyle name="标题 4 5" xfId="730"/>
    <cellStyle name="标题 4 5 2" xfId="731"/>
    <cellStyle name="标题 4 6" xfId="732"/>
    <cellStyle name="标题 4 6 2" xfId="733"/>
    <cellStyle name="标题 4 7" xfId="734"/>
    <cellStyle name="标题 4 7 2" xfId="735"/>
    <cellStyle name="标题 4 8" xfId="736"/>
    <cellStyle name="标题 4 8 2" xfId="737"/>
    <cellStyle name="标题 4 9" xfId="738"/>
    <cellStyle name="标题 4 9 2" xfId="739"/>
    <cellStyle name="标题 5" xfId="740"/>
    <cellStyle name="标题 5 2" xfId="741"/>
    <cellStyle name="标题 5 3" xfId="742"/>
    <cellStyle name="标题 5 4" xfId="743"/>
    <cellStyle name="标题 5 5" xfId="744"/>
    <cellStyle name="标题 5_2017年预算表（调整增加债券）" xfId="745"/>
    <cellStyle name="标题 6" xfId="746"/>
    <cellStyle name="标题 6 2" xfId="747"/>
    <cellStyle name="标题 6_2017年预算表（调整增加债券）" xfId="748"/>
    <cellStyle name="标题 7" xfId="749"/>
    <cellStyle name="标题 7 2" xfId="750"/>
    <cellStyle name="标题 8" xfId="751"/>
    <cellStyle name="标题 8 2" xfId="752"/>
    <cellStyle name="标题 9" xfId="753"/>
    <cellStyle name="标题 9 2" xfId="754"/>
    <cellStyle name="表标题" xfId="755"/>
    <cellStyle name="表标题 2" xfId="756"/>
    <cellStyle name="表标题_2015债券项目－人大附表最终" xfId="757"/>
    <cellStyle name="差" xfId="758"/>
    <cellStyle name="差 10" xfId="759"/>
    <cellStyle name="差 2" xfId="760"/>
    <cellStyle name="差 2 2" xfId="761"/>
    <cellStyle name="差 2 3" xfId="762"/>
    <cellStyle name="差 2 4" xfId="763"/>
    <cellStyle name="差 2 5" xfId="764"/>
    <cellStyle name="差 2_张掖2016年政府债务限额" xfId="765"/>
    <cellStyle name="差 3" xfId="766"/>
    <cellStyle name="差 3 2" xfId="767"/>
    <cellStyle name="差 3_2017年预算表（调整增加债券）" xfId="768"/>
    <cellStyle name="差 4" xfId="769"/>
    <cellStyle name="差 4 2" xfId="770"/>
    <cellStyle name="差 5" xfId="771"/>
    <cellStyle name="差 5 2" xfId="772"/>
    <cellStyle name="差 6" xfId="773"/>
    <cellStyle name="差 6 2" xfId="774"/>
    <cellStyle name="差 7" xfId="775"/>
    <cellStyle name="差 7 2" xfId="776"/>
    <cellStyle name="差 8" xfId="777"/>
    <cellStyle name="差 8 2" xfId="778"/>
    <cellStyle name="差 9" xfId="779"/>
    <cellStyle name="差 9 2" xfId="780"/>
    <cellStyle name="差_{FAEA61C0-5D79-F7C6-68D7-A741FC9FDF48}" xfId="781"/>
    <cellStyle name="差_【表7-10明细表 汉口银行】" xfId="782"/>
    <cellStyle name="差_05潍坊" xfId="783"/>
    <cellStyle name="差_07临沂" xfId="784"/>
    <cellStyle name="差_12滨州" xfId="785"/>
    <cellStyle name="差_2007年转移支付测算" xfId="786"/>
    <cellStyle name="差_2007年转移支付测算_2013年社保本级专项经费(20130307)" xfId="787"/>
    <cellStyle name="差_2007年转移支付测算_2013申请追加项目(预算汇总）" xfId="788"/>
    <cellStyle name="差_2007年转移支付测算_2019年1-12月执行表" xfId="789"/>
    <cellStyle name="差_2013年社保本级专项经费(20130307)" xfId="790"/>
    <cellStyle name="差_2013申请追加项目(预算汇总）" xfId="791"/>
    <cellStyle name="差_2015债券项目－人大附表最终" xfId="792"/>
    <cellStyle name="差_2017年预算表" xfId="793"/>
    <cellStyle name="差_2017年预算表（调整增加债券）" xfId="794"/>
    <cellStyle name="差_2019年1-12月执行表" xfId="795"/>
    <cellStyle name="差_22湖南" xfId="796"/>
    <cellStyle name="差_27重庆" xfId="797"/>
    <cellStyle name="差_28四川" xfId="798"/>
    <cellStyle name="差_30云南" xfId="799"/>
    <cellStyle name="差_33甘肃" xfId="800"/>
    <cellStyle name="差_34青海" xfId="801"/>
    <cellStyle name="差_阜阳市颍州区 2011年转贷政府债券使用情况表" xfId="802"/>
    <cellStyle name="差_甘肃省第二批新增债券分配表" xfId="803"/>
    <cellStyle name="差_盘活财政存量资金安排情况表" xfId="804"/>
    <cellStyle name="差_平邑" xfId="805"/>
    <cellStyle name="差_同德" xfId="806"/>
    <cellStyle name="差_新增债券" xfId="807"/>
    <cellStyle name="差_新增债券_1" xfId="808"/>
    <cellStyle name="差_新增债券项目" xfId="809"/>
    <cellStyle name="差_一般债券" xfId="810"/>
    <cellStyle name="差_张掖2016年政府债务限额" xfId="811"/>
    <cellStyle name="差_张掖市重点工作重大项目资金建议表（定稿）" xfId="812"/>
    <cellStyle name="差_政府投融资平台贷款情况季度监测表（新）" xfId="813"/>
    <cellStyle name="差_置换一般债券" xfId="814"/>
    <cellStyle name="差_置换债券" xfId="815"/>
    <cellStyle name="差_置换债券_1" xfId="816"/>
    <cellStyle name="差_置换专项债券" xfId="817"/>
    <cellStyle name="常规 10" xfId="818"/>
    <cellStyle name="常规 100" xfId="819"/>
    <cellStyle name="常规 101" xfId="820"/>
    <cellStyle name="常规 102" xfId="821"/>
    <cellStyle name="常规 103" xfId="822"/>
    <cellStyle name="常规 104" xfId="823"/>
    <cellStyle name="常规 105" xfId="824"/>
    <cellStyle name="常规 106" xfId="825"/>
    <cellStyle name="常规 107" xfId="826"/>
    <cellStyle name="常规 108" xfId="827"/>
    <cellStyle name="常规 109" xfId="828"/>
    <cellStyle name="常规 11" xfId="829"/>
    <cellStyle name="常规 11 2" xfId="830"/>
    <cellStyle name="常规 11 2 2" xfId="831"/>
    <cellStyle name="常规 11 2_张掖2016年政府债务限额" xfId="832"/>
    <cellStyle name="常规 11 3" xfId="833"/>
    <cellStyle name="常规 11_张掖2016年政府债务限额" xfId="834"/>
    <cellStyle name="常规 110" xfId="835"/>
    <cellStyle name="常规 111" xfId="836"/>
    <cellStyle name="常规 112" xfId="837"/>
    <cellStyle name="常规 113" xfId="838"/>
    <cellStyle name="常规 114" xfId="839"/>
    <cellStyle name="常规 115" xfId="840"/>
    <cellStyle name="常规 116" xfId="841"/>
    <cellStyle name="常规 117" xfId="842"/>
    <cellStyle name="常规 118" xfId="843"/>
    <cellStyle name="常规 119" xfId="844"/>
    <cellStyle name="常规 12" xfId="845"/>
    <cellStyle name="常规 12 2" xfId="846"/>
    <cellStyle name="常规 12_张掖2016年政府债务限额" xfId="847"/>
    <cellStyle name="常规 120" xfId="848"/>
    <cellStyle name="常规 121" xfId="849"/>
    <cellStyle name="常规 122" xfId="850"/>
    <cellStyle name="常规 123" xfId="851"/>
    <cellStyle name="常规 124" xfId="852"/>
    <cellStyle name="常规 125" xfId="853"/>
    <cellStyle name="常规 126" xfId="854"/>
    <cellStyle name="常规 127" xfId="855"/>
    <cellStyle name="常规 128" xfId="856"/>
    <cellStyle name="常规 129" xfId="857"/>
    <cellStyle name="常规 13" xfId="858"/>
    <cellStyle name="常规 13 2" xfId="859"/>
    <cellStyle name="常规 13_张掖2016年政府债务限额" xfId="860"/>
    <cellStyle name="常规 130" xfId="861"/>
    <cellStyle name="常规 131" xfId="862"/>
    <cellStyle name="常规 132" xfId="863"/>
    <cellStyle name="常规 133" xfId="864"/>
    <cellStyle name="常规 134" xfId="865"/>
    <cellStyle name="常规 135" xfId="866"/>
    <cellStyle name="常规 136" xfId="867"/>
    <cellStyle name="常规 137" xfId="868"/>
    <cellStyle name="常规 138" xfId="869"/>
    <cellStyle name="常规 139" xfId="870"/>
    <cellStyle name="常规 14" xfId="871"/>
    <cellStyle name="常规 14 2" xfId="872"/>
    <cellStyle name="常规 14 2 2" xfId="873"/>
    <cellStyle name="常规 14 3" xfId="874"/>
    <cellStyle name="常规 14_甘肃省第二批新增债券分配表" xfId="875"/>
    <cellStyle name="常规 140" xfId="876"/>
    <cellStyle name="常规 141" xfId="877"/>
    <cellStyle name="常规 142" xfId="878"/>
    <cellStyle name="常规 143" xfId="879"/>
    <cellStyle name="常规 144" xfId="880"/>
    <cellStyle name="常规 145" xfId="881"/>
    <cellStyle name="常规 146" xfId="882"/>
    <cellStyle name="常规 147" xfId="883"/>
    <cellStyle name="常规 148" xfId="884"/>
    <cellStyle name="常规 149" xfId="885"/>
    <cellStyle name="常规 15" xfId="886"/>
    <cellStyle name="常规 15 2" xfId="887"/>
    <cellStyle name="常规 15_张掖2016年政府债务限额" xfId="888"/>
    <cellStyle name="常规 150" xfId="889"/>
    <cellStyle name="常规 151" xfId="890"/>
    <cellStyle name="常规 152" xfId="891"/>
    <cellStyle name="常规 153" xfId="892"/>
    <cellStyle name="常规 154" xfId="893"/>
    <cellStyle name="常规 155" xfId="894"/>
    <cellStyle name="常规 156" xfId="895"/>
    <cellStyle name="常规 157" xfId="896"/>
    <cellStyle name="常规 158" xfId="897"/>
    <cellStyle name="常规 159" xfId="898"/>
    <cellStyle name="常规 16" xfId="899"/>
    <cellStyle name="常规 16 10" xfId="900"/>
    <cellStyle name="常规 16 11" xfId="901"/>
    <cellStyle name="常规 16 12" xfId="902"/>
    <cellStyle name="常规 16 13" xfId="903"/>
    <cellStyle name="常规 16 14" xfId="904"/>
    <cellStyle name="常规 16 15" xfId="905"/>
    <cellStyle name="常规 16 16" xfId="906"/>
    <cellStyle name="常规 16 17" xfId="907"/>
    <cellStyle name="常规 16 18" xfId="908"/>
    <cellStyle name="常规 16 19" xfId="909"/>
    <cellStyle name="常规 16 2" xfId="910"/>
    <cellStyle name="常规 16 20" xfId="911"/>
    <cellStyle name="常规 16 21" xfId="912"/>
    <cellStyle name="常规 16 22" xfId="913"/>
    <cellStyle name="常规 16 23" xfId="914"/>
    <cellStyle name="常规 16 24" xfId="915"/>
    <cellStyle name="常规 16 25" xfId="916"/>
    <cellStyle name="常规 16 26" xfId="917"/>
    <cellStyle name="常规 16 27" xfId="918"/>
    <cellStyle name="常规 16 28" xfId="919"/>
    <cellStyle name="常规 16 29" xfId="920"/>
    <cellStyle name="常规 16 3" xfId="921"/>
    <cellStyle name="常规 16 30" xfId="922"/>
    <cellStyle name="常规 16 31" xfId="923"/>
    <cellStyle name="常规 16 32" xfId="924"/>
    <cellStyle name="常规 16 33" xfId="925"/>
    <cellStyle name="常规 16 34" xfId="926"/>
    <cellStyle name="常规 16 35" xfId="927"/>
    <cellStyle name="常规 16 36" xfId="928"/>
    <cellStyle name="常规 16 4" xfId="929"/>
    <cellStyle name="常规 16 5" xfId="930"/>
    <cellStyle name="常规 16 6" xfId="931"/>
    <cellStyle name="常规 16 7" xfId="932"/>
    <cellStyle name="常规 16 8" xfId="933"/>
    <cellStyle name="常规 16 9" xfId="934"/>
    <cellStyle name="常规 16_张掖2016年政府债务限额" xfId="935"/>
    <cellStyle name="常规 160" xfId="936"/>
    <cellStyle name="常规 161" xfId="937"/>
    <cellStyle name="常规 162" xfId="938"/>
    <cellStyle name="常规 163" xfId="939"/>
    <cellStyle name="常规 164" xfId="940"/>
    <cellStyle name="常规 165" xfId="941"/>
    <cellStyle name="常规 166" xfId="942"/>
    <cellStyle name="常规 167" xfId="943"/>
    <cellStyle name="常规 168" xfId="944"/>
    <cellStyle name="常规 169" xfId="945"/>
    <cellStyle name="常规 17" xfId="946"/>
    <cellStyle name="常规 17 10" xfId="947"/>
    <cellStyle name="常规 17 11" xfId="948"/>
    <cellStyle name="常规 17 12" xfId="949"/>
    <cellStyle name="常规 17 13" xfId="950"/>
    <cellStyle name="常规 17 14" xfId="951"/>
    <cellStyle name="常规 17 15" xfId="952"/>
    <cellStyle name="常规 17 16" xfId="953"/>
    <cellStyle name="常规 17 17" xfId="954"/>
    <cellStyle name="常规 17 18" xfId="955"/>
    <cellStyle name="常规 17 19" xfId="956"/>
    <cellStyle name="常规 17 2" xfId="957"/>
    <cellStyle name="常规 17 20" xfId="958"/>
    <cellStyle name="常规 17 21" xfId="959"/>
    <cellStyle name="常规 17 22" xfId="960"/>
    <cellStyle name="常规 17 23" xfId="961"/>
    <cellStyle name="常规 17 24" xfId="962"/>
    <cellStyle name="常规 17 25" xfId="963"/>
    <cellStyle name="常规 17 26" xfId="964"/>
    <cellStyle name="常规 17 27" xfId="965"/>
    <cellStyle name="常规 17 28" xfId="966"/>
    <cellStyle name="常规 17 29" xfId="967"/>
    <cellStyle name="常规 17 3" xfId="968"/>
    <cellStyle name="常规 17 30" xfId="969"/>
    <cellStyle name="常规 17 31" xfId="970"/>
    <cellStyle name="常规 17 32" xfId="971"/>
    <cellStyle name="常规 17 33" xfId="972"/>
    <cellStyle name="常规 17 34" xfId="973"/>
    <cellStyle name="常规 17 35" xfId="974"/>
    <cellStyle name="常规 17 36" xfId="975"/>
    <cellStyle name="常规 17 37" xfId="976"/>
    <cellStyle name="常规 17 38" xfId="977"/>
    <cellStyle name="常规 17 4" xfId="978"/>
    <cellStyle name="常规 17 5" xfId="979"/>
    <cellStyle name="常规 17 6" xfId="980"/>
    <cellStyle name="常规 17 7" xfId="981"/>
    <cellStyle name="常规 17 8" xfId="982"/>
    <cellStyle name="常规 17 9" xfId="983"/>
    <cellStyle name="常规 17_张掖2016年政府债务限额" xfId="984"/>
    <cellStyle name="常规 170" xfId="985"/>
    <cellStyle name="常规 171" xfId="986"/>
    <cellStyle name="常规 171 2" xfId="987"/>
    <cellStyle name="常规 172" xfId="988"/>
    <cellStyle name="常规 173" xfId="989"/>
    <cellStyle name="常规 174" xfId="990"/>
    <cellStyle name="常规 176" xfId="991"/>
    <cellStyle name="常规 178" xfId="992"/>
    <cellStyle name="常规 18" xfId="993"/>
    <cellStyle name="常规 18 10" xfId="994"/>
    <cellStyle name="常规 18 11" xfId="995"/>
    <cellStyle name="常规 18 12" xfId="996"/>
    <cellStyle name="常规 18 13" xfId="997"/>
    <cellStyle name="常规 18 14" xfId="998"/>
    <cellStyle name="常规 18 15" xfId="999"/>
    <cellStyle name="常规 18 16" xfId="1000"/>
    <cellStyle name="常规 18 17" xfId="1001"/>
    <cellStyle name="常规 18 18" xfId="1002"/>
    <cellStyle name="常规 18 19" xfId="1003"/>
    <cellStyle name="常规 18 2" xfId="1004"/>
    <cellStyle name="常规 18 20" xfId="1005"/>
    <cellStyle name="常规 18 21" xfId="1006"/>
    <cellStyle name="常规 18 22" xfId="1007"/>
    <cellStyle name="常规 18 23" xfId="1008"/>
    <cellStyle name="常规 18 24" xfId="1009"/>
    <cellStyle name="常规 18 25" xfId="1010"/>
    <cellStyle name="常规 18 26" xfId="1011"/>
    <cellStyle name="常规 18 27" xfId="1012"/>
    <cellStyle name="常规 18 28" xfId="1013"/>
    <cellStyle name="常规 18 29" xfId="1014"/>
    <cellStyle name="常规 18 3" xfId="1015"/>
    <cellStyle name="常规 18 30" xfId="1016"/>
    <cellStyle name="常规 18 31" xfId="1017"/>
    <cellStyle name="常规 18 32" xfId="1018"/>
    <cellStyle name="常规 18 33" xfId="1019"/>
    <cellStyle name="常规 18 34" xfId="1020"/>
    <cellStyle name="常规 18 35" xfId="1021"/>
    <cellStyle name="常规 18 36" xfId="1022"/>
    <cellStyle name="常规 18 37" xfId="1023"/>
    <cellStyle name="常规 18 38" xfId="1024"/>
    <cellStyle name="常规 18 4" xfId="1025"/>
    <cellStyle name="常规 18 5" xfId="1026"/>
    <cellStyle name="常规 18 6" xfId="1027"/>
    <cellStyle name="常规 18 7" xfId="1028"/>
    <cellStyle name="常规 18 8" xfId="1029"/>
    <cellStyle name="常规 18 9" xfId="1030"/>
    <cellStyle name="常规 19" xfId="1031"/>
    <cellStyle name="常规 19 2" xfId="1032"/>
    <cellStyle name="常规 2" xfId="1033"/>
    <cellStyle name="常规 2 10" xfId="1034"/>
    <cellStyle name="常规 2 10 2" xfId="1035"/>
    <cellStyle name="常规 2 100" xfId="1036"/>
    <cellStyle name="常规 2 101" xfId="1037"/>
    <cellStyle name="常规 2 102" xfId="1038"/>
    <cellStyle name="常规 2 103" xfId="1039"/>
    <cellStyle name="常规 2 104" xfId="1040"/>
    <cellStyle name="常规 2 105" xfId="1041"/>
    <cellStyle name="常规 2 106" xfId="1042"/>
    <cellStyle name="常规 2 107" xfId="1043"/>
    <cellStyle name="常规 2 108" xfId="1044"/>
    <cellStyle name="常规 2 109" xfId="1045"/>
    <cellStyle name="常规 2 11" xfId="1046"/>
    <cellStyle name="常规 2 11 2" xfId="1047"/>
    <cellStyle name="常规 2 110" xfId="1048"/>
    <cellStyle name="常规 2 111" xfId="1049"/>
    <cellStyle name="常规 2 112" xfId="1050"/>
    <cellStyle name="常规 2 113" xfId="1051"/>
    <cellStyle name="常规 2 114" xfId="1052"/>
    <cellStyle name="常规 2 115" xfId="1053"/>
    <cellStyle name="常规 2 116" xfId="1054"/>
    <cellStyle name="常规 2 117" xfId="1055"/>
    <cellStyle name="常规 2 118" xfId="1056"/>
    <cellStyle name="常规 2 119" xfId="1057"/>
    <cellStyle name="常规 2 12" xfId="1058"/>
    <cellStyle name="常规 2 12 2" xfId="1059"/>
    <cellStyle name="常规 2 120" xfId="1060"/>
    <cellStyle name="常规 2 121" xfId="1061"/>
    <cellStyle name="常规 2 122" xfId="1062"/>
    <cellStyle name="常规 2 123" xfId="1063"/>
    <cellStyle name="常规 2 124" xfId="1064"/>
    <cellStyle name="常规 2 125" xfId="1065"/>
    <cellStyle name="常规 2 126" xfId="1066"/>
    <cellStyle name="常规 2 127" xfId="1067"/>
    <cellStyle name="常规 2 128" xfId="1068"/>
    <cellStyle name="常规 2 129" xfId="1069"/>
    <cellStyle name="常规 2 13" xfId="1070"/>
    <cellStyle name="常规 2 13 2" xfId="1071"/>
    <cellStyle name="常规 2 130" xfId="1072"/>
    <cellStyle name="常规 2 131" xfId="1073"/>
    <cellStyle name="常规 2 132" xfId="1074"/>
    <cellStyle name="常规 2 133" xfId="1075"/>
    <cellStyle name="常规 2 134" xfId="1076"/>
    <cellStyle name="常规 2 135" xfId="1077"/>
    <cellStyle name="常规 2 136" xfId="1078"/>
    <cellStyle name="常规 2 137" xfId="1079"/>
    <cellStyle name="常规 2 138" xfId="1080"/>
    <cellStyle name="常规 2 139" xfId="1081"/>
    <cellStyle name="常规 2 14" xfId="1082"/>
    <cellStyle name="常规 2 14 2" xfId="1083"/>
    <cellStyle name="常规 2 140" xfId="1084"/>
    <cellStyle name="常规 2 141" xfId="1085"/>
    <cellStyle name="常规 2 142" xfId="1086"/>
    <cellStyle name="常规 2 15" xfId="1087"/>
    <cellStyle name="常规 2 15 2" xfId="1088"/>
    <cellStyle name="常规 2 16" xfId="1089"/>
    <cellStyle name="常规 2 16 2" xfId="1090"/>
    <cellStyle name="常规 2 17" xfId="1091"/>
    <cellStyle name="常规 2 17 2" xfId="1092"/>
    <cellStyle name="常规 2 18" xfId="1093"/>
    <cellStyle name="常规 2 18 2" xfId="1094"/>
    <cellStyle name="常规 2 19" xfId="1095"/>
    <cellStyle name="常规 2 19 2" xfId="1096"/>
    <cellStyle name="常规 2 2" xfId="1097"/>
    <cellStyle name="常规 2 2 10" xfId="1098"/>
    <cellStyle name="常规 2 2 100" xfId="1099"/>
    <cellStyle name="常规 2 2 101" xfId="1100"/>
    <cellStyle name="常规 2 2 102" xfId="1101"/>
    <cellStyle name="常规 2 2 103" xfId="1102"/>
    <cellStyle name="常规 2 2 104" xfId="1103"/>
    <cellStyle name="常规 2 2 105" xfId="1104"/>
    <cellStyle name="常规 2 2 106" xfId="1105"/>
    <cellStyle name="常规 2 2 107" xfId="1106"/>
    <cellStyle name="常规 2 2 108" xfId="1107"/>
    <cellStyle name="常规 2 2 109" xfId="1108"/>
    <cellStyle name="常规 2 2 11" xfId="1109"/>
    <cellStyle name="常规 2 2 110" xfId="1110"/>
    <cellStyle name="常规 2 2 111" xfId="1111"/>
    <cellStyle name="常规 2 2 112" xfId="1112"/>
    <cellStyle name="常规 2 2 12" xfId="1113"/>
    <cellStyle name="常规 2 2 13" xfId="1114"/>
    <cellStyle name="常规 2 2 14" xfId="1115"/>
    <cellStyle name="常规 2 2 15" xfId="1116"/>
    <cellStyle name="常规 2 2 16" xfId="1117"/>
    <cellStyle name="常规 2 2 17" xfId="1118"/>
    <cellStyle name="常规 2 2 18" xfId="1119"/>
    <cellStyle name="常规 2 2 19" xfId="1120"/>
    <cellStyle name="常规 2 2 2" xfId="1121"/>
    <cellStyle name="常规 2 2 20" xfId="1122"/>
    <cellStyle name="常规 2 2 21" xfId="1123"/>
    <cellStyle name="常规 2 2 22" xfId="1124"/>
    <cellStyle name="常规 2 2 23" xfId="1125"/>
    <cellStyle name="常规 2 2 24" xfId="1126"/>
    <cellStyle name="常规 2 2 25" xfId="1127"/>
    <cellStyle name="常规 2 2 26" xfId="1128"/>
    <cellStyle name="常规 2 2 27" xfId="1129"/>
    <cellStyle name="常规 2 2 28" xfId="1130"/>
    <cellStyle name="常规 2 2 29" xfId="1131"/>
    <cellStyle name="常规 2 2 3" xfId="1132"/>
    <cellStyle name="常规 2 2 30" xfId="1133"/>
    <cellStyle name="常规 2 2 31" xfId="1134"/>
    <cellStyle name="常规 2 2 32" xfId="1135"/>
    <cellStyle name="常规 2 2 33" xfId="1136"/>
    <cellStyle name="常规 2 2 34" xfId="1137"/>
    <cellStyle name="常规 2 2 35" xfId="1138"/>
    <cellStyle name="常规 2 2 36" xfId="1139"/>
    <cellStyle name="常规 2 2 37" xfId="1140"/>
    <cellStyle name="常规 2 2 38" xfId="1141"/>
    <cellStyle name="常规 2 2 39" xfId="1142"/>
    <cellStyle name="常规 2 2 4" xfId="1143"/>
    <cellStyle name="常规 2 2 40" xfId="1144"/>
    <cellStyle name="常规 2 2 41" xfId="1145"/>
    <cellStyle name="常规 2 2 42" xfId="1146"/>
    <cellStyle name="常规 2 2 43" xfId="1147"/>
    <cellStyle name="常规 2 2 44" xfId="1148"/>
    <cellStyle name="常规 2 2 45" xfId="1149"/>
    <cellStyle name="常规 2 2 46" xfId="1150"/>
    <cellStyle name="常规 2 2 47" xfId="1151"/>
    <cellStyle name="常规 2 2 48" xfId="1152"/>
    <cellStyle name="常规 2 2 49" xfId="1153"/>
    <cellStyle name="常规 2 2 5" xfId="1154"/>
    <cellStyle name="常规 2 2 50" xfId="1155"/>
    <cellStyle name="常规 2 2 51" xfId="1156"/>
    <cellStyle name="常规 2 2 52" xfId="1157"/>
    <cellStyle name="常规 2 2 53" xfId="1158"/>
    <cellStyle name="常规 2 2 54" xfId="1159"/>
    <cellStyle name="常规 2 2 55" xfId="1160"/>
    <cellStyle name="常规 2 2 56" xfId="1161"/>
    <cellStyle name="常规 2 2 57" xfId="1162"/>
    <cellStyle name="常规 2 2 58" xfId="1163"/>
    <cellStyle name="常规 2 2 59" xfId="1164"/>
    <cellStyle name="常规 2 2 6" xfId="1165"/>
    <cellStyle name="常规 2 2 60" xfId="1166"/>
    <cellStyle name="常规 2 2 61" xfId="1167"/>
    <cellStyle name="常规 2 2 62" xfId="1168"/>
    <cellStyle name="常规 2 2 63" xfId="1169"/>
    <cellStyle name="常规 2 2 64" xfId="1170"/>
    <cellStyle name="常规 2 2 65" xfId="1171"/>
    <cellStyle name="常规 2 2 66" xfId="1172"/>
    <cellStyle name="常规 2 2 67" xfId="1173"/>
    <cellStyle name="常规 2 2 68" xfId="1174"/>
    <cellStyle name="常规 2 2 69" xfId="1175"/>
    <cellStyle name="常规 2 2 7" xfId="1176"/>
    <cellStyle name="常规 2 2 70" xfId="1177"/>
    <cellStyle name="常规 2 2 71" xfId="1178"/>
    <cellStyle name="常规 2 2 72" xfId="1179"/>
    <cellStyle name="常规 2 2 73" xfId="1180"/>
    <cellStyle name="常规 2 2 74" xfId="1181"/>
    <cellStyle name="常规 2 2 75" xfId="1182"/>
    <cellStyle name="常规 2 2 76" xfId="1183"/>
    <cellStyle name="常规 2 2 77" xfId="1184"/>
    <cellStyle name="常规 2 2 78" xfId="1185"/>
    <cellStyle name="常规 2 2 79" xfId="1186"/>
    <cellStyle name="常规 2 2 8" xfId="1187"/>
    <cellStyle name="常规 2 2 80" xfId="1188"/>
    <cellStyle name="常规 2 2 81" xfId="1189"/>
    <cellStyle name="常规 2 2 82" xfId="1190"/>
    <cellStyle name="常规 2 2 83" xfId="1191"/>
    <cellStyle name="常规 2 2 84" xfId="1192"/>
    <cellStyle name="常规 2 2 85" xfId="1193"/>
    <cellStyle name="常规 2 2 86" xfId="1194"/>
    <cellStyle name="常规 2 2 87" xfId="1195"/>
    <cellStyle name="常规 2 2 88" xfId="1196"/>
    <cellStyle name="常规 2 2 89" xfId="1197"/>
    <cellStyle name="常规 2 2 9" xfId="1198"/>
    <cellStyle name="常规 2 2 90" xfId="1199"/>
    <cellStyle name="常规 2 2 91" xfId="1200"/>
    <cellStyle name="常规 2 2 92" xfId="1201"/>
    <cellStyle name="常规 2 2 93" xfId="1202"/>
    <cellStyle name="常规 2 2 94" xfId="1203"/>
    <cellStyle name="常规 2 2 95" xfId="1204"/>
    <cellStyle name="常规 2 2 96" xfId="1205"/>
    <cellStyle name="常规 2 2 97" xfId="1206"/>
    <cellStyle name="常规 2 2 98" xfId="1207"/>
    <cellStyle name="常规 2 2 99" xfId="1208"/>
    <cellStyle name="常规 2 2_Sheet3" xfId="1209"/>
    <cellStyle name="常规 2 20" xfId="1210"/>
    <cellStyle name="常规 2 20 2" xfId="1211"/>
    <cellStyle name="常规 2 21" xfId="1212"/>
    <cellStyle name="常规 2 21 2" xfId="1213"/>
    <cellStyle name="常规 2 22" xfId="1214"/>
    <cellStyle name="常规 2 22 2" xfId="1215"/>
    <cellStyle name="常规 2 23" xfId="1216"/>
    <cellStyle name="常规 2 23 2" xfId="1217"/>
    <cellStyle name="常规 2 24" xfId="1218"/>
    <cellStyle name="常规 2 24 2" xfId="1219"/>
    <cellStyle name="常规 2 25" xfId="1220"/>
    <cellStyle name="常规 2 25 2" xfId="1221"/>
    <cellStyle name="常规 2 26" xfId="1222"/>
    <cellStyle name="常规 2 26 2" xfId="1223"/>
    <cellStyle name="常规 2 27" xfId="1224"/>
    <cellStyle name="常规 2 27 2" xfId="1225"/>
    <cellStyle name="常规 2 28" xfId="1226"/>
    <cellStyle name="常规 2 28 2" xfId="1227"/>
    <cellStyle name="常规 2 29" xfId="1228"/>
    <cellStyle name="常规 2 29 2" xfId="1229"/>
    <cellStyle name="常规 2 3" xfId="1230"/>
    <cellStyle name="常规 2 3 2" xfId="1231"/>
    <cellStyle name="常规 2 3_Sheet3" xfId="1232"/>
    <cellStyle name="常规 2 30" xfId="1233"/>
    <cellStyle name="常规 2 30 2" xfId="1234"/>
    <cellStyle name="常规 2 31" xfId="1235"/>
    <cellStyle name="常规 2 31 2" xfId="1236"/>
    <cellStyle name="常规 2 32" xfId="1237"/>
    <cellStyle name="常规 2 32 2" xfId="1238"/>
    <cellStyle name="常规 2 33" xfId="1239"/>
    <cellStyle name="常规 2 33 2" xfId="1240"/>
    <cellStyle name="常规 2 34" xfId="1241"/>
    <cellStyle name="常规 2 35" xfId="1242"/>
    <cellStyle name="常规 2 36" xfId="1243"/>
    <cellStyle name="常规 2 37" xfId="1244"/>
    <cellStyle name="常规 2 38" xfId="1245"/>
    <cellStyle name="常规 2 39" xfId="1246"/>
    <cellStyle name="常规 2 4" xfId="1247"/>
    <cellStyle name="常规 2 4 2" xfId="1248"/>
    <cellStyle name="常规 2 4_张掖2016年政府债务限额" xfId="1249"/>
    <cellStyle name="常规 2 40" xfId="1250"/>
    <cellStyle name="常规 2 41" xfId="1251"/>
    <cellStyle name="常规 2 42" xfId="1252"/>
    <cellStyle name="常规 2 43" xfId="1253"/>
    <cellStyle name="常规 2 44" xfId="1254"/>
    <cellStyle name="常规 2 45" xfId="1255"/>
    <cellStyle name="常规 2 46" xfId="1256"/>
    <cellStyle name="常规 2 47" xfId="1257"/>
    <cellStyle name="常规 2 48" xfId="1258"/>
    <cellStyle name="常规 2 49" xfId="1259"/>
    <cellStyle name="常规 2 5" xfId="1260"/>
    <cellStyle name="常规 2 5 2" xfId="1261"/>
    <cellStyle name="常规 2 5 2 2" xfId="1262"/>
    <cellStyle name="常规 2 5 2_张掖2016年政府债务限额" xfId="1263"/>
    <cellStyle name="常规 2 5_张掖2016年政府债务限额" xfId="1264"/>
    <cellStyle name="常规 2 50" xfId="1265"/>
    <cellStyle name="常规 2 51" xfId="1266"/>
    <cellStyle name="常规 2 52" xfId="1267"/>
    <cellStyle name="常规 2 53" xfId="1268"/>
    <cellStyle name="常规 2 54" xfId="1269"/>
    <cellStyle name="常规 2 55" xfId="1270"/>
    <cellStyle name="常规 2 56" xfId="1271"/>
    <cellStyle name="常规 2 57" xfId="1272"/>
    <cellStyle name="常规 2 58" xfId="1273"/>
    <cellStyle name="常规 2 59" xfId="1274"/>
    <cellStyle name="常规 2 6" xfId="1275"/>
    <cellStyle name="常规 2 6 2" xfId="1276"/>
    <cellStyle name="常规 2 60" xfId="1277"/>
    <cellStyle name="常规 2 61" xfId="1278"/>
    <cellStyle name="常规 2 62" xfId="1279"/>
    <cellStyle name="常规 2 63" xfId="1280"/>
    <cellStyle name="常规 2 64" xfId="1281"/>
    <cellStyle name="常规 2 65" xfId="1282"/>
    <cellStyle name="常规 2 66" xfId="1283"/>
    <cellStyle name="常规 2 67" xfId="1284"/>
    <cellStyle name="常规 2 68" xfId="1285"/>
    <cellStyle name="常规 2 69" xfId="1286"/>
    <cellStyle name="常规 2 7" xfId="1287"/>
    <cellStyle name="常规 2 7 2" xfId="1288"/>
    <cellStyle name="常规 2 70" xfId="1289"/>
    <cellStyle name="常规 2 71" xfId="1290"/>
    <cellStyle name="常规 2 72" xfId="1291"/>
    <cellStyle name="常规 2 73" xfId="1292"/>
    <cellStyle name="常规 2 74" xfId="1293"/>
    <cellStyle name="常规 2 75" xfId="1294"/>
    <cellStyle name="常规 2 76" xfId="1295"/>
    <cellStyle name="常规 2 77" xfId="1296"/>
    <cellStyle name="常规 2 78" xfId="1297"/>
    <cellStyle name="常规 2 79" xfId="1298"/>
    <cellStyle name="常规 2 8" xfId="1299"/>
    <cellStyle name="常规 2 8 2" xfId="1300"/>
    <cellStyle name="常规 2 80" xfId="1301"/>
    <cellStyle name="常规 2 81" xfId="1302"/>
    <cellStyle name="常规 2 82" xfId="1303"/>
    <cellStyle name="常规 2 83" xfId="1304"/>
    <cellStyle name="常规 2 84" xfId="1305"/>
    <cellStyle name="常规 2 85" xfId="1306"/>
    <cellStyle name="常规 2 86" xfId="1307"/>
    <cellStyle name="常规 2 87" xfId="1308"/>
    <cellStyle name="常规 2 88" xfId="1309"/>
    <cellStyle name="常规 2 89" xfId="1310"/>
    <cellStyle name="常规 2 9" xfId="1311"/>
    <cellStyle name="常规 2 9 2" xfId="1312"/>
    <cellStyle name="常规 2 90" xfId="1313"/>
    <cellStyle name="常规 2 91" xfId="1314"/>
    <cellStyle name="常规 2 92" xfId="1315"/>
    <cellStyle name="常规 2 93" xfId="1316"/>
    <cellStyle name="常规 2 94" xfId="1317"/>
    <cellStyle name="常规 2 95" xfId="1318"/>
    <cellStyle name="常规 2 96" xfId="1319"/>
    <cellStyle name="常规 2 97" xfId="1320"/>
    <cellStyle name="常规 2 98" xfId="1321"/>
    <cellStyle name="常规 2 99" xfId="1322"/>
    <cellStyle name="常规 2_2008年横排表0721" xfId="1323"/>
    <cellStyle name="常规 20" xfId="1324"/>
    <cellStyle name="常规 20 2" xfId="1325"/>
    <cellStyle name="常规 21" xfId="1326"/>
    <cellStyle name="常规 21 17" xfId="1327"/>
    <cellStyle name="常规 21 17 2" xfId="1328"/>
    <cellStyle name="常规 22" xfId="1329"/>
    <cellStyle name="常规 22 2" xfId="1330"/>
    <cellStyle name="常规 23" xfId="1331"/>
    <cellStyle name="常规 23 2" xfId="1332"/>
    <cellStyle name="常规 23 5" xfId="1333"/>
    <cellStyle name="常规 24" xfId="1334"/>
    <cellStyle name="常规 24 10" xfId="1335"/>
    <cellStyle name="常规 24 11" xfId="1336"/>
    <cellStyle name="常规 24 12" xfId="1337"/>
    <cellStyle name="常规 24 13" xfId="1338"/>
    <cellStyle name="常规 24 14" xfId="1339"/>
    <cellStyle name="常规 24 15" xfId="1340"/>
    <cellStyle name="常规 24 16" xfId="1341"/>
    <cellStyle name="常规 24 17" xfId="1342"/>
    <cellStyle name="常规 24 18" xfId="1343"/>
    <cellStyle name="常规 24 19" xfId="1344"/>
    <cellStyle name="常规 24 2" xfId="1345"/>
    <cellStyle name="常规 24 20" xfId="1346"/>
    <cellStyle name="常规 24 21" xfId="1347"/>
    <cellStyle name="常规 24 22" xfId="1348"/>
    <cellStyle name="常规 24 23" xfId="1349"/>
    <cellStyle name="常规 24 24" xfId="1350"/>
    <cellStyle name="常规 24 25" xfId="1351"/>
    <cellStyle name="常规 24 26" xfId="1352"/>
    <cellStyle name="常规 24 27" xfId="1353"/>
    <cellStyle name="常规 24 28" xfId="1354"/>
    <cellStyle name="常规 24 29" xfId="1355"/>
    <cellStyle name="常规 24 3" xfId="1356"/>
    <cellStyle name="常规 24 30" xfId="1357"/>
    <cellStyle name="常规 24 31" xfId="1358"/>
    <cellStyle name="常规 24 32" xfId="1359"/>
    <cellStyle name="常规 24 33" xfId="1360"/>
    <cellStyle name="常规 24 34" xfId="1361"/>
    <cellStyle name="常规 24 35" xfId="1362"/>
    <cellStyle name="常规 24 36" xfId="1363"/>
    <cellStyle name="常规 24 4" xfId="1364"/>
    <cellStyle name="常规 24 5" xfId="1365"/>
    <cellStyle name="常规 24 6" xfId="1366"/>
    <cellStyle name="常规 24 7" xfId="1367"/>
    <cellStyle name="常规 24 8" xfId="1368"/>
    <cellStyle name="常规 24 9" xfId="1369"/>
    <cellStyle name="常规 24_张掖2016年政府债务限额" xfId="1370"/>
    <cellStyle name="常规 25" xfId="1371"/>
    <cellStyle name="常规 25 10" xfId="1372"/>
    <cellStyle name="常规 25 11" xfId="1373"/>
    <cellStyle name="常规 25 12" xfId="1374"/>
    <cellStyle name="常规 25 13" xfId="1375"/>
    <cellStyle name="常规 25 14" xfId="1376"/>
    <cellStyle name="常规 25 15" xfId="1377"/>
    <cellStyle name="常规 25 16" xfId="1378"/>
    <cellStyle name="常规 25 17" xfId="1379"/>
    <cellStyle name="常规 25 18" xfId="1380"/>
    <cellStyle name="常规 25 19" xfId="1381"/>
    <cellStyle name="常规 25 2" xfId="1382"/>
    <cellStyle name="常规 25 20" xfId="1383"/>
    <cellStyle name="常规 25 21" xfId="1384"/>
    <cellStyle name="常规 25 22" xfId="1385"/>
    <cellStyle name="常规 25 23" xfId="1386"/>
    <cellStyle name="常规 25 24" xfId="1387"/>
    <cellStyle name="常规 25 25" xfId="1388"/>
    <cellStyle name="常规 25 26" xfId="1389"/>
    <cellStyle name="常规 25 27" xfId="1390"/>
    <cellStyle name="常规 25 28" xfId="1391"/>
    <cellStyle name="常规 25 29" xfId="1392"/>
    <cellStyle name="常规 25 3" xfId="1393"/>
    <cellStyle name="常规 25 30" xfId="1394"/>
    <cellStyle name="常规 25 31" xfId="1395"/>
    <cellStyle name="常规 25 32" xfId="1396"/>
    <cellStyle name="常规 25 33" xfId="1397"/>
    <cellStyle name="常规 25 34" xfId="1398"/>
    <cellStyle name="常规 25 35" xfId="1399"/>
    <cellStyle name="常规 25 36" xfId="1400"/>
    <cellStyle name="常规 25 4" xfId="1401"/>
    <cellStyle name="常规 25 5" xfId="1402"/>
    <cellStyle name="常规 25 6" xfId="1403"/>
    <cellStyle name="常规 25 7" xfId="1404"/>
    <cellStyle name="常规 25 8" xfId="1405"/>
    <cellStyle name="常规 25 9" xfId="1406"/>
    <cellStyle name="常规 25_张掖2016年政府债务限额" xfId="1407"/>
    <cellStyle name="常规 26" xfId="1408"/>
    <cellStyle name="常规 26 2" xfId="1409"/>
    <cellStyle name="常规 27" xfId="1410"/>
    <cellStyle name="常规 27 2" xfId="1411"/>
    <cellStyle name="常规 28" xfId="1412"/>
    <cellStyle name="常规 28 2" xfId="1413"/>
    <cellStyle name="常规 29" xfId="1414"/>
    <cellStyle name="常规 29 2" xfId="1415"/>
    <cellStyle name="常规 29 7" xfId="1416"/>
    <cellStyle name="常规 3" xfId="1417"/>
    <cellStyle name="常规 3 10" xfId="1418"/>
    <cellStyle name="常规 3 100" xfId="1419"/>
    <cellStyle name="常规 3 101" xfId="1420"/>
    <cellStyle name="常规 3 102" xfId="1421"/>
    <cellStyle name="常规 3 103" xfId="1422"/>
    <cellStyle name="常规 3 104" xfId="1423"/>
    <cellStyle name="常规 3 105" xfId="1424"/>
    <cellStyle name="常规 3 106" xfId="1425"/>
    <cellStyle name="常规 3 107" xfId="1426"/>
    <cellStyle name="常规 3 108" xfId="1427"/>
    <cellStyle name="常规 3 109" xfId="1428"/>
    <cellStyle name="常规 3 11" xfId="1429"/>
    <cellStyle name="常规 3 110" xfId="1430"/>
    <cellStyle name="常规 3 111" xfId="1431"/>
    <cellStyle name="常规 3 112" xfId="1432"/>
    <cellStyle name="常规 3 113" xfId="1433"/>
    <cellStyle name="常规 3 114" xfId="1434"/>
    <cellStyle name="常规 3 115" xfId="1435"/>
    <cellStyle name="常规 3 116" xfId="1436"/>
    <cellStyle name="常规 3 117" xfId="1437"/>
    <cellStyle name="常规 3 118" xfId="1438"/>
    <cellStyle name="常规 3 119" xfId="1439"/>
    <cellStyle name="常规 3 12" xfId="1440"/>
    <cellStyle name="常规 3 120" xfId="1441"/>
    <cellStyle name="常规 3 121" xfId="1442"/>
    <cellStyle name="常规 3 122" xfId="1443"/>
    <cellStyle name="常规 3 123" xfId="1444"/>
    <cellStyle name="常规 3 124" xfId="1445"/>
    <cellStyle name="常规 3 125" xfId="1446"/>
    <cellStyle name="常规 3 126" xfId="1447"/>
    <cellStyle name="常规 3 127" xfId="1448"/>
    <cellStyle name="常规 3 128" xfId="1449"/>
    <cellStyle name="常规 3 129" xfId="1450"/>
    <cellStyle name="常规 3 13" xfId="1451"/>
    <cellStyle name="常规 3 130" xfId="1452"/>
    <cellStyle name="常规 3 131" xfId="1453"/>
    <cellStyle name="常规 3 132" xfId="1454"/>
    <cellStyle name="常规 3 133" xfId="1455"/>
    <cellStyle name="常规 3 134" xfId="1456"/>
    <cellStyle name="常规 3 135" xfId="1457"/>
    <cellStyle name="常规 3 136" xfId="1458"/>
    <cellStyle name="常规 3 137" xfId="1459"/>
    <cellStyle name="常规 3 138" xfId="1460"/>
    <cellStyle name="常规 3 139" xfId="1461"/>
    <cellStyle name="常规 3 14" xfId="1462"/>
    <cellStyle name="常规 3 140" xfId="1463"/>
    <cellStyle name="常规 3 141" xfId="1464"/>
    <cellStyle name="常规 3 142" xfId="1465"/>
    <cellStyle name="常规 3 143" xfId="1466"/>
    <cellStyle name="常规 3 144" xfId="1467"/>
    <cellStyle name="常规 3 145" xfId="1468"/>
    <cellStyle name="常规 3 146" xfId="1469"/>
    <cellStyle name="常规 3 147" xfId="1470"/>
    <cellStyle name="常规 3 148" xfId="1471"/>
    <cellStyle name="常规 3 15" xfId="1472"/>
    <cellStyle name="常规 3 16" xfId="1473"/>
    <cellStyle name="常规 3 17" xfId="1474"/>
    <cellStyle name="常规 3 18" xfId="1475"/>
    <cellStyle name="常规 3 19" xfId="1476"/>
    <cellStyle name="常规 3 2" xfId="1477"/>
    <cellStyle name="常规 3 2 10" xfId="1478"/>
    <cellStyle name="常规 3 2 100" xfId="1479"/>
    <cellStyle name="常规 3 2 101" xfId="1480"/>
    <cellStyle name="常规 3 2 102" xfId="1481"/>
    <cellStyle name="常规 3 2 103" xfId="1482"/>
    <cellStyle name="常规 3 2 104" xfId="1483"/>
    <cellStyle name="常规 3 2 105" xfId="1484"/>
    <cellStyle name="常规 3 2 106" xfId="1485"/>
    <cellStyle name="常规 3 2 107" xfId="1486"/>
    <cellStyle name="常规 3 2 108" xfId="1487"/>
    <cellStyle name="常规 3 2 109" xfId="1488"/>
    <cellStyle name="常规 3 2 11" xfId="1489"/>
    <cellStyle name="常规 3 2 110" xfId="1490"/>
    <cellStyle name="常规 3 2 111" xfId="1491"/>
    <cellStyle name="常规 3 2 112" xfId="1492"/>
    <cellStyle name="常规 3 2 12" xfId="1493"/>
    <cellStyle name="常规 3 2 13" xfId="1494"/>
    <cellStyle name="常规 3 2 14" xfId="1495"/>
    <cellStyle name="常规 3 2 15" xfId="1496"/>
    <cellStyle name="常规 3 2 16" xfId="1497"/>
    <cellStyle name="常规 3 2 17" xfId="1498"/>
    <cellStyle name="常规 3 2 18" xfId="1499"/>
    <cellStyle name="常规 3 2 19" xfId="1500"/>
    <cellStyle name="常规 3 2 2" xfId="1501"/>
    <cellStyle name="常规 3 2 2 2" xfId="1502"/>
    <cellStyle name="常规 3 2 2_安徽省政府融资平台公司名录及债务余额核实表" xfId="1503"/>
    <cellStyle name="常规 3 2 20" xfId="1504"/>
    <cellStyle name="常规 3 2 21" xfId="1505"/>
    <cellStyle name="常规 3 2 22" xfId="1506"/>
    <cellStyle name="常规 3 2 23" xfId="1507"/>
    <cellStyle name="常规 3 2 24" xfId="1508"/>
    <cellStyle name="常规 3 2 25" xfId="1509"/>
    <cellStyle name="常规 3 2 26" xfId="1510"/>
    <cellStyle name="常规 3 2 27" xfId="1511"/>
    <cellStyle name="常规 3 2 28" xfId="1512"/>
    <cellStyle name="常规 3 2 29" xfId="1513"/>
    <cellStyle name="常规 3 2 3" xfId="1514"/>
    <cellStyle name="常规 3 2 30" xfId="1515"/>
    <cellStyle name="常规 3 2 31" xfId="1516"/>
    <cellStyle name="常规 3 2 32" xfId="1517"/>
    <cellStyle name="常规 3 2 33" xfId="1518"/>
    <cellStyle name="常规 3 2 34" xfId="1519"/>
    <cellStyle name="常规 3 2 35" xfId="1520"/>
    <cellStyle name="常规 3 2 36" xfId="1521"/>
    <cellStyle name="常规 3 2 37" xfId="1522"/>
    <cellStyle name="常规 3 2 38" xfId="1523"/>
    <cellStyle name="常规 3 2 39" xfId="1524"/>
    <cellStyle name="常规 3 2 4" xfId="1525"/>
    <cellStyle name="常规 3 2 40" xfId="1526"/>
    <cellStyle name="常规 3 2 41" xfId="1527"/>
    <cellStyle name="常规 3 2 42" xfId="1528"/>
    <cellStyle name="常规 3 2 43" xfId="1529"/>
    <cellStyle name="常规 3 2 44" xfId="1530"/>
    <cellStyle name="常规 3 2 45" xfId="1531"/>
    <cellStyle name="常规 3 2 46" xfId="1532"/>
    <cellStyle name="常规 3 2 47" xfId="1533"/>
    <cellStyle name="常规 3 2 48" xfId="1534"/>
    <cellStyle name="常规 3 2 49" xfId="1535"/>
    <cellStyle name="常规 3 2 5" xfId="1536"/>
    <cellStyle name="常规 3 2 50" xfId="1537"/>
    <cellStyle name="常规 3 2 51" xfId="1538"/>
    <cellStyle name="常规 3 2 52" xfId="1539"/>
    <cellStyle name="常规 3 2 53" xfId="1540"/>
    <cellStyle name="常规 3 2 54" xfId="1541"/>
    <cellStyle name="常规 3 2 55" xfId="1542"/>
    <cellStyle name="常规 3 2 56" xfId="1543"/>
    <cellStyle name="常规 3 2 57" xfId="1544"/>
    <cellStyle name="常规 3 2 58" xfId="1545"/>
    <cellStyle name="常规 3 2 59" xfId="1546"/>
    <cellStyle name="常规 3 2 6" xfId="1547"/>
    <cellStyle name="常规 3 2 60" xfId="1548"/>
    <cellStyle name="常规 3 2 61" xfId="1549"/>
    <cellStyle name="常规 3 2 62" xfId="1550"/>
    <cellStyle name="常规 3 2 63" xfId="1551"/>
    <cellStyle name="常规 3 2 64" xfId="1552"/>
    <cellStyle name="常规 3 2 65" xfId="1553"/>
    <cellStyle name="常规 3 2 66" xfId="1554"/>
    <cellStyle name="常规 3 2 67" xfId="1555"/>
    <cellStyle name="常规 3 2 68" xfId="1556"/>
    <cellStyle name="常规 3 2 69" xfId="1557"/>
    <cellStyle name="常规 3 2 7" xfId="1558"/>
    <cellStyle name="常规 3 2 70" xfId="1559"/>
    <cellStyle name="常规 3 2 71" xfId="1560"/>
    <cellStyle name="常规 3 2 72" xfId="1561"/>
    <cellStyle name="常规 3 2 73" xfId="1562"/>
    <cellStyle name="常规 3 2 74" xfId="1563"/>
    <cellStyle name="常规 3 2 75" xfId="1564"/>
    <cellStyle name="常规 3 2 76" xfId="1565"/>
    <cellStyle name="常规 3 2 77" xfId="1566"/>
    <cellStyle name="常规 3 2 78" xfId="1567"/>
    <cellStyle name="常规 3 2 79" xfId="1568"/>
    <cellStyle name="常规 3 2 8" xfId="1569"/>
    <cellStyle name="常规 3 2 80" xfId="1570"/>
    <cellStyle name="常规 3 2 81" xfId="1571"/>
    <cellStyle name="常规 3 2 82" xfId="1572"/>
    <cellStyle name="常规 3 2 83" xfId="1573"/>
    <cellStyle name="常规 3 2 84" xfId="1574"/>
    <cellStyle name="常规 3 2 85" xfId="1575"/>
    <cellStyle name="常规 3 2 86" xfId="1576"/>
    <cellStyle name="常规 3 2 87" xfId="1577"/>
    <cellStyle name="常规 3 2 88" xfId="1578"/>
    <cellStyle name="常规 3 2 89" xfId="1579"/>
    <cellStyle name="常规 3 2 9" xfId="1580"/>
    <cellStyle name="常规 3 2 90" xfId="1581"/>
    <cellStyle name="常规 3 2 91" xfId="1582"/>
    <cellStyle name="常规 3 2 92" xfId="1583"/>
    <cellStyle name="常规 3 2 93" xfId="1584"/>
    <cellStyle name="常规 3 2 94" xfId="1585"/>
    <cellStyle name="常规 3 2 95" xfId="1586"/>
    <cellStyle name="常规 3 2 96" xfId="1587"/>
    <cellStyle name="常规 3 2 97" xfId="1588"/>
    <cellStyle name="常规 3 2 98" xfId="1589"/>
    <cellStyle name="常规 3 2 99" xfId="1590"/>
    <cellStyle name="常规 3 2_安徽省政府融资平台公司名录及债务余额核实表" xfId="1591"/>
    <cellStyle name="常规 3 20" xfId="1592"/>
    <cellStyle name="常规 3 21" xfId="1593"/>
    <cellStyle name="常规 3 22" xfId="1594"/>
    <cellStyle name="常规 3 23" xfId="1595"/>
    <cellStyle name="常规 3 24" xfId="1596"/>
    <cellStyle name="常规 3 25" xfId="1597"/>
    <cellStyle name="常规 3 26" xfId="1598"/>
    <cellStyle name="常规 3 27" xfId="1599"/>
    <cellStyle name="常规 3 28" xfId="1600"/>
    <cellStyle name="常规 3 29" xfId="1601"/>
    <cellStyle name="常规 3 3" xfId="1602"/>
    <cellStyle name="常规 3 30" xfId="1603"/>
    <cellStyle name="常规 3 31" xfId="1604"/>
    <cellStyle name="常规 3 32" xfId="1605"/>
    <cellStyle name="常规 3 33" xfId="1606"/>
    <cellStyle name="常规 3 34" xfId="1607"/>
    <cellStyle name="常规 3 35" xfId="1608"/>
    <cellStyle name="常规 3 36" xfId="1609"/>
    <cellStyle name="常规 3 37" xfId="1610"/>
    <cellStyle name="常规 3 38" xfId="1611"/>
    <cellStyle name="常规 3 39" xfId="1612"/>
    <cellStyle name="常规 3 4" xfId="1613"/>
    <cellStyle name="常规 3 40" xfId="1614"/>
    <cellStyle name="常规 3 41" xfId="1615"/>
    <cellStyle name="常规 3 42" xfId="1616"/>
    <cellStyle name="常规 3 43" xfId="1617"/>
    <cellStyle name="常规 3 44" xfId="1618"/>
    <cellStyle name="常规 3 45" xfId="1619"/>
    <cellStyle name="常规 3 46" xfId="1620"/>
    <cellStyle name="常规 3 47" xfId="1621"/>
    <cellStyle name="常规 3 48" xfId="1622"/>
    <cellStyle name="常规 3 49" xfId="1623"/>
    <cellStyle name="常规 3 5" xfId="1624"/>
    <cellStyle name="常规 3 50" xfId="1625"/>
    <cellStyle name="常规 3 51" xfId="1626"/>
    <cellStyle name="常规 3 52" xfId="1627"/>
    <cellStyle name="常规 3 53" xfId="1628"/>
    <cellStyle name="常规 3 54" xfId="1629"/>
    <cellStyle name="常规 3 55" xfId="1630"/>
    <cellStyle name="常规 3 56" xfId="1631"/>
    <cellStyle name="常规 3 57" xfId="1632"/>
    <cellStyle name="常规 3 58" xfId="1633"/>
    <cellStyle name="常规 3 59" xfId="1634"/>
    <cellStyle name="常规 3 6" xfId="1635"/>
    <cellStyle name="常规 3 60" xfId="1636"/>
    <cellStyle name="常规 3 61" xfId="1637"/>
    <cellStyle name="常规 3 62" xfId="1638"/>
    <cellStyle name="常规 3 63" xfId="1639"/>
    <cellStyle name="常规 3 64" xfId="1640"/>
    <cellStyle name="常规 3 65" xfId="1641"/>
    <cellStyle name="常规 3 66" xfId="1642"/>
    <cellStyle name="常规 3 67" xfId="1643"/>
    <cellStyle name="常规 3 68" xfId="1644"/>
    <cellStyle name="常规 3 69" xfId="1645"/>
    <cellStyle name="常规 3 7" xfId="1646"/>
    <cellStyle name="常规 3 70" xfId="1647"/>
    <cellStyle name="常规 3 71" xfId="1648"/>
    <cellStyle name="常规 3 72" xfId="1649"/>
    <cellStyle name="常规 3 73" xfId="1650"/>
    <cellStyle name="常规 3 74" xfId="1651"/>
    <cellStyle name="常规 3 75" xfId="1652"/>
    <cellStyle name="常规 3 76" xfId="1653"/>
    <cellStyle name="常规 3 77" xfId="1654"/>
    <cellStyle name="常规 3 78" xfId="1655"/>
    <cellStyle name="常规 3 79" xfId="1656"/>
    <cellStyle name="常规 3 8" xfId="1657"/>
    <cellStyle name="常规 3 80" xfId="1658"/>
    <cellStyle name="常规 3 81" xfId="1659"/>
    <cellStyle name="常规 3 82" xfId="1660"/>
    <cellStyle name="常规 3 83" xfId="1661"/>
    <cellStyle name="常规 3 84" xfId="1662"/>
    <cellStyle name="常规 3 85" xfId="1663"/>
    <cellStyle name="常规 3 86" xfId="1664"/>
    <cellStyle name="常规 3 87" xfId="1665"/>
    <cellStyle name="常规 3 88" xfId="1666"/>
    <cellStyle name="常规 3 89" xfId="1667"/>
    <cellStyle name="常规 3 9" xfId="1668"/>
    <cellStyle name="常规 3 90" xfId="1669"/>
    <cellStyle name="常规 3 91" xfId="1670"/>
    <cellStyle name="常规 3 92" xfId="1671"/>
    <cellStyle name="常规 3 93" xfId="1672"/>
    <cellStyle name="常规 3 94" xfId="1673"/>
    <cellStyle name="常规 3 95" xfId="1674"/>
    <cellStyle name="常规 3 96" xfId="1675"/>
    <cellStyle name="常规 3 97" xfId="1676"/>
    <cellStyle name="常规 3 98" xfId="1677"/>
    <cellStyle name="常规 3 99" xfId="1678"/>
    <cellStyle name="常规 3_2017年预算表（调整增加债券）" xfId="1679"/>
    <cellStyle name="常规 30" xfId="1680"/>
    <cellStyle name="常规 31" xfId="1681"/>
    <cellStyle name="常规 32" xfId="1682"/>
    <cellStyle name="常规 32 2" xfId="1683"/>
    <cellStyle name="常规 32_张掖2016年政府债务限额" xfId="1684"/>
    <cellStyle name="常规 33" xfId="1685"/>
    <cellStyle name="常规 34" xfId="1686"/>
    <cellStyle name="常规 35" xfId="1687"/>
    <cellStyle name="常规 36" xfId="1688"/>
    <cellStyle name="常规 37" xfId="1689"/>
    <cellStyle name="常规 37 2" xfId="1690"/>
    <cellStyle name="常规 37_Sheet3" xfId="1691"/>
    <cellStyle name="常规 38" xfId="1692"/>
    <cellStyle name="常规 38 2" xfId="1693"/>
    <cellStyle name="常规 38_Sheet3" xfId="1694"/>
    <cellStyle name="常规 39" xfId="1695"/>
    <cellStyle name="常规 39 10" xfId="1696"/>
    <cellStyle name="常规 39 11" xfId="1697"/>
    <cellStyle name="常规 39 12" xfId="1698"/>
    <cellStyle name="常规 39 13" xfId="1699"/>
    <cellStyle name="常规 39 14" xfId="1700"/>
    <cellStyle name="常规 39 15" xfId="1701"/>
    <cellStyle name="常规 39 16" xfId="1702"/>
    <cellStyle name="常规 39 17" xfId="1703"/>
    <cellStyle name="常规 39 18" xfId="1704"/>
    <cellStyle name="常规 39 19" xfId="1705"/>
    <cellStyle name="常规 39 2" xfId="1706"/>
    <cellStyle name="常规 39 20" xfId="1707"/>
    <cellStyle name="常规 39 21" xfId="1708"/>
    <cellStyle name="常规 39 22" xfId="1709"/>
    <cellStyle name="常规 39 23" xfId="1710"/>
    <cellStyle name="常规 39 24" xfId="1711"/>
    <cellStyle name="常规 39 25" xfId="1712"/>
    <cellStyle name="常规 39 26" xfId="1713"/>
    <cellStyle name="常规 39 27" xfId="1714"/>
    <cellStyle name="常规 39 28" xfId="1715"/>
    <cellStyle name="常规 39 29" xfId="1716"/>
    <cellStyle name="常规 39 3" xfId="1717"/>
    <cellStyle name="常规 39 30" xfId="1718"/>
    <cellStyle name="常规 39 31" xfId="1719"/>
    <cellStyle name="常规 39 32" xfId="1720"/>
    <cellStyle name="常规 39 33" xfId="1721"/>
    <cellStyle name="常规 39 34" xfId="1722"/>
    <cellStyle name="常规 39 35" xfId="1723"/>
    <cellStyle name="常规 39 36" xfId="1724"/>
    <cellStyle name="常规 39 4" xfId="1725"/>
    <cellStyle name="常规 39 5" xfId="1726"/>
    <cellStyle name="常规 39 6" xfId="1727"/>
    <cellStyle name="常规 39 7" xfId="1728"/>
    <cellStyle name="常规 39 8" xfId="1729"/>
    <cellStyle name="常规 39 9" xfId="1730"/>
    <cellStyle name="常规 39_张掖2016年政府债务限额" xfId="1731"/>
    <cellStyle name="常规 4" xfId="1732"/>
    <cellStyle name="常规 4 10" xfId="1733"/>
    <cellStyle name="常规 4 11" xfId="1734"/>
    <cellStyle name="常规 4 12" xfId="1735"/>
    <cellStyle name="常规 4 13" xfId="1736"/>
    <cellStyle name="常规 4 14" xfId="1737"/>
    <cellStyle name="常规 4 15" xfId="1738"/>
    <cellStyle name="常规 4 16" xfId="1739"/>
    <cellStyle name="常规 4 17" xfId="1740"/>
    <cellStyle name="常规 4 18" xfId="1741"/>
    <cellStyle name="常规 4 19" xfId="1742"/>
    <cellStyle name="常规 4 2" xfId="1743"/>
    <cellStyle name="常规 4 2 2" xfId="1744"/>
    <cellStyle name="常规 4 2_张掖2016年政府债务限额" xfId="1745"/>
    <cellStyle name="常规 4 20" xfId="1746"/>
    <cellStyle name="常规 4 21" xfId="1747"/>
    <cellStyle name="常规 4 22" xfId="1748"/>
    <cellStyle name="常规 4 23" xfId="1749"/>
    <cellStyle name="常规 4 24" xfId="1750"/>
    <cellStyle name="常规 4 25" xfId="1751"/>
    <cellStyle name="常规 4 26" xfId="1752"/>
    <cellStyle name="常规 4 27" xfId="1753"/>
    <cellStyle name="常规 4 28" xfId="1754"/>
    <cellStyle name="常规 4 29" xfId="1755"/>
    <cellStyle name="常规 4 3" xfId="1756"/>
    <cellStyle name="常规 4 30" xfId="1757"/>
    <cellStyle name="常规 4 31" xfId="1758"/>
    <cellStyle name="常规 4 32" xfId="1759"/>
    <cellStyle name="常规 4 33" xfId="1760"/>
    <cellStyle name="常规 4 34" xfId="1761"/>
    <cellStyle name="常规 4 35" xfId="1762"/>
    <cellStyle name="常规 4 36" xfId="1763"/>
    <cellStyle name="常规 4 37" xfId="1764"/>
    <cellStyle name="常规 4 38" xfId="1765"/>
    <cellStyle name="常规 4 39" xfId="1766"/>
    <cellStyle name="常规 4 4" xfId="1767"/>
    <cellStyle name="常规 4 5" xfId="1768"/>
    <cellStyle name="常规 4 6" xfId="1769"/>
    <cellStyle name="常规 4 7" xfId="1770"/>
    <cellStyle name="常规 4 8" xfId="1771"/>
    <cellStyle name="常规 4 9" xfId="1772"/>
    <cellStyle name="常规 4_2008年横排表0721" xfId="1773"/>
    <cellStyle name="常规 40" xfId="1774"/>
    <cellStyle name="常规 40 2" xfId="1775"/>
    <cellStyle name="常规 41" xfId="1776"/>
    <cellStyle name="常规 41 10" xfId="1777"/>
    <cellStyle name="常规 41 11" xfId="1778"/>
    <cellStyle name="常规 41 12" xfId="1779"/>
    <cellStyle name="常规 41 13" xfId="1780"/>
    <cellStyle name="常规 41 14" xfId="1781"/>
    <cellStyle name="常规 41 15" xfId="1782"/>
    <cellStyle name="常规 41 16" xfId="1783"/>
    <cellStyle name="常规 41 17" xfId="1784"/>
    <cellStyle name="常规 41 18" xfId="1785"/>
    <cellStyle name="常规 41 19" xfId="1786"/>
    <cellStyle name="常规 41 2" xfId="1787"/>
    <cellStyle name="常规 41 20" xfId="1788"/>
    <cellStyle name="常规 41 21" xfId="1789"/>
    <cellStyle name="常规 41 22" xfId="1790"/>
    <cellStyle name="常规 41 23" xfId="1791"/>
    <cellStyle name="常规 41 24" xfId="1792"/>
    <cellStyle name="常规 41 25" xfId="1793"/>
    <cellStyle name="常规 41 26" xfId="1794"/>
    <cellStyle name="常规 41 27" xfId="1795"/>
    <cellStyle name="常规 41 28" xfId="1796"/>
    <cellStyle name="常规 41 29" xfId="1797"/>
    <cellStyle name="常规 41 3" xfId="1798"/>
    <cellStyle name="常规 41 30" xfId="1799"/>
    <cellStyle name="常规 41 31" xfId="1800"/>
    <cellStyle name="常规 41 32" xfId="1801"/>
    <cellStyle name="常规 41 33" xfId="1802"/>
    <cellStyle name="常规 41 34" xfId="1803"/>
    <cellStyle name="常规 41 35" xfId="1804"/>
    <cellStyle name="常规 41 36" xfId="1805"/>
    <cellStyle name="常规 41 4" xfId="1806"/>
    <cellStyle name="常规 41 5" xfId="1807"/>
    <cellStyle name="常规 41 6" xfId="1808"/>
    <cellStyle name="常规 41 7" xfId="1809"/>
    <cellStyle name="常规 41 8" xfId="1810"/>
    <cellStyle name="常规 41 9" xfId="1811"/>
    <cellStyle name="常规 41_张掖2016年政府债务限额" xfId="1812"/>
    <cellStyle name="常规 42" xfId="1813"/>
    <cellStyle name="常规 42 2" xfId="1814"/>
    <cellStyle name="常规 42_安徽" xfId="1815"/>
    <cellStyle name="常规 43" xfId="1816"/>
    <cellStyle name="常规 43 2" xfId="1817"/>
    <cellStyle name="常规 44" xfId="1818"/>
    <cellStyle name="常规 44 2" xfId="1819"/>
    <cellStyle name="常规 45" xfId="1820"/>
    <cellStyle name="常规 46" xfId="1821"/>
    <cellStyle name="常规 46 10" xfId="1822"/>
    <cellStyle name="常规 46 11" xfId="1823"/>
    <cellStyle name="常规 46 12" xfId="1824"/>
    <cellStyle name="常规 46 13" xfId="1825"/>
    <cellStyle name="常规 46 14" xfId="1826"/>
    <cellStyle name="常规 46 15" xfId="1827"/>
    <cellStyle name="常规 46 16" xfId="1828"/>
    <cellStyle name="常规 46 17" xfId="1829"/>
    <cellStyle name="常规 46 18" xfId="1830"/>
    <cellStyle name="常规 46 19" xfId="1831"/>
    <cellStyle name="常规 46 2" xfId="1832"/>
    <cellStyle name="常规 46 20" xfId="1833"/>
    <cellStyle name="常规 46 21" xfId="1834"/>
    <cellStyle name="常规 46 22" xfId="1835"/>
    <cellStyle name="常规 46 23" xfId="1836"/>
    <cellStyle name="常规 46 24" xfId="1837"/>
    <cellStyle name="常规 46 25" xfId="1838"/>
    <cellStyle name="常规 46 26" xfId="1839"/>
    <cellStyle name="常规 46 27" xfId="1840"/>
    <cellStyle name="常规 46 28" xfId="1841"/>
    <cellStyle name="常规 46 29" xfId="1842"/>
    <cellStyle name="常规 46 3" xfId="1843"/>
    <cellStyle name="常规 46 30" xfId="1844"/>
    <cellStyle name="常规 46 31" xfId="1845"/>
    <cellStyle name="常规 46 32" xfId="1846"/>
    <cellStyle name="常规 46 33" xfId="1847"/>
    <cellStyle name="常规 46 34" xfId="1848"/>
    <cellStyle name="常规 46 35" xfId="1849"/>
    <cellStyle name="常规 46 36" xfId="1850"/>
    <cellStyle name="常规 46 4" xfId="1851"/>
    <cellStyle name="常规 46 5" xfId="1852"/>
    <cellStyle name="常规 46 6" xfId="1853"/>
    <cellStyle name="常规 46 7" xfId="1854"/>
    <cellStyle name="常规 46 8" xfId="1855"/>
    <cellStyle name="常规 46 9" xfId="1856"/>
    <cellStyle name="常规 46_张掖2016年政府债务限额" xfId="1857"/>
    <cellStyle name="常规 47" xfId="1858"/>
    <cellStyle name="常规 47 2" xfId="1859"/>
    <cellStyle name="常规 48" xfId="1860"/>
    <cellStyle name="常规 48 10" xfId="1861"/>
    <cellStyle name="常规 48 11" xfId="1862"/>
    <cellStyle name="常规 48 12" xfId="1863"/>
    <cellStyle name="常规 48 13" xfId="1864"/>
    <cellStyle name="常规 48 14" xfId="1865"/>
    <cellStyle name="常规 48 15" xfId="1866"/>
    <cellStyle name="常规 48 16" xfId="1867"/>
    <cellStyle name="常规 48 17" xfId="1868"/>
    <cellStyle name="常规 48 18" xfId="1869"/>
    <cellStyle name="常规 48 19" xfId="1870"/>
    <cellStyle name="常规 48 2" xfId="1871"/>
    <cellStyle name="常规 48 20" xfId="1872"/>
    <cellStyle name="常规 48 21" xfId="1873"/>
    <cellStyle name="常规 48 22" xfId="1874"/>
    <cellStyle name="常规 48 23" xfId="1875"/>
    <cellStyle name="常规 48 24" xfId="1876"/>
    <cellStyle name="常规 48 25" xfId="1877"/>
    <cellStyle name="常规 48 26" xfId="1878"/>
    <cellStyle name="常规 48 27" xfId="1879"/>
    <cellStyle name="常规 48 28" xfId="1880"/>
    <cellStyle name="常规 48 29" xfId="1881"/>
    <cellStyle name="常规 48 3" xfId="1882"/>
    <cellStyle name="常规 48 30" xfId="1883"/>
    <cellStyle name="常规 48 31" xfId="1884"/>
    <cellStyle name="常规 48 32" xfId="1885"/>
    <cellStyle name="常规 48 33" xfId="1886"/>
    <cellStyle name="常规 48 34" xfId="1887"/>
    <cellStyle name="常规 48 35" xfId="1888"/>
    <cellStyle name="常规 48 36" xfId="1889"/>
    <cellStyle name="常规 48 4" xfId="1890"/>
    <cellStyle name="常规 48 5" xfId="1891"/>
    <cellStyle name="常规 48 6" xfId="1892"/>
    <cellStyle name="常规 48 7" xfId="1893"/>
    <cellStyle name="常规 48 8" xfId="1894"/>
    <cellStyle name="常规 48 9" xfId="1895"/>
    <cellStyle name="常规 48_张掖2016年政府债务限额" xfId="1896"/>
    <cellStyle name="常规 49" xfId="1897"/>
    <cellStyle name="常规 49 10" xfId="1898"/>
    <cellStyle name="常规 49 11" xfId="1899"/>
    <cellStyle name="常规 49 12" xfId="1900"/>
    <cellStyle name="常规 49 13" xfId="1901"/>
    <cellStyle name="常规 49 14" xfId="1902"/>
    <cellStyle name="常规 49 15" xfId="1903"/>
    <cellStyle name="常规 49 16" xfId="1904"/>
    <cellStyle name="常规 49 17" xfId="1905"/>
    <cellStyle name="常规 49 18" xfId="1906"/>
    <cellStyle name="常规 49 19" xfId="1907"/>
    <cellStyle name="常规 49 2" xfId="1908"/>
    <cellStyle name="常规 49 20" xfId="1909"/>
    <cellStyle name="常规 49 21" xfId="1910"/>
    <cellStyle name="常规 49 22" xfId="1911"/>
    <cellStyle name="常规 49 23" xfId="1912"/>
    <cellStyle name="常规 49 24" xfId="1913"/>
    <cellStyle name="常规 49 25" xfId="1914"/>
    <cellStyle name="常规 49 26" xfId="1915"/>
    <cellStyle name="常规 49 27" xfId="1916"/>
    <cellStyle name="常规 49 28" xfId="1917"/>
    <cellStyle name="常规 49 29" xfId="1918"/>
    <cellStyle name="常规 49 3" xfId="1919"/>
    <cellStyle name="常规 49 30" xfId="1920"/>
    <cellStyle name="常规 49 31" xfId="1921"/>
    <cellStyle name="常规 49 32" xfId="1922"/>
    <cellStyle name="常规 49 33" xfId="1923"/>
    <cellStyle name="常规 49 34" xfId="1924"/>
    <cellStyle name="常规 49 35" xfId="1925"/>
    <cellStyle name="常规 49 36" xfId="1926"/>
    <cellStyle name="常规 49 4" xfId="1927"/>
    <cellStyle name="常规 49 5" xfId="1928"/>
    <cellStyle name="常规 49 6" xfId="1929"/>
    <cellStyle name="常规 49 7" xfId="1930"/>
    <cellStyle name="常规 49 8" xfId="1931"/>
    <cellStyle name="常规 49 9" xfId="1932"/>
    <cellStyle name="常规 49_张掖2016年政府债务限额" xfId="1933"/>
    <cellStyle name="常规 5" xfId="1934"/>
    <cellStyle name="常规 5 10" xfId="1935"/>
    <cellStyle name="常规 5 11" xfId="1936"/>
    <cellStyle name="常规 5 12" xfId="1937"/>
    <cellStyle name="常规 5 13" xfId="1938"/>
    <cellStyle name="常规 5 14" xfId="1939"/>
    <cellStyle name="常规 5 15" xfId="1940"/>
    <cellStyle name="常规 5 16" xfId="1941"/>
    <cellStyle name="常规 5 17" xfId="1942"/>
    <cellStyle name="常规 5 18" xfId="1943"/>
    <cellStyle name="常规 5 19" xfId="1944"/>
    <cellStyle name="常规 5 2" xfId="1945"/>
    <cellStyle name="常规 5 20" xfId="1946"/>
    <cellStyle name="常规 5 21" xfId="1947"/>
    <cellStyle name="常规 5 22" xfId="1948"/>
    <cellStyle name="常规 5 23" xfId="1949"/>
    <cellStyle name="常规 5 24" xfId="1950"/>
    <cellStyle name="常规 5 25" xfId="1951"/>
    <cellStyle name="常规 5 26" xfId="1952"/>
    <cellStyle name="常规 5 27" xfId="1953"/>
    <cellStyle name="常规 5 28" xfId="1954"/>
    <cellStyle name="常规 5 29" xfId="1955"/>
    <cellStyle name="常规 5 3" xfId="1956"/>
    <cellStyle name="常规 5 30" xfId="1957"/>
    <cellStyle name="常规 5 31" xfId="1958"/>
    <cellStyle name="常规 5 32" xfId="1959"/>
    <cellStyle name="常规 5 33" xfId="1960"/>
    <cellStyle name="常规 5 34" xfId="1961"/>
    <cellStyle name="常规 5 35" xfId="1962"/>
    <cellStyle name="常规 5 36" xfId="1963"/>
    <cellStyle name="常规 5 37" xfId="1964"/>
    <cellStyle name="常规 5 4" xfId="1965"/>
    <cellStyle name="常规 5 5" xfId="1966"/>
    <cellStyle name="常规 5 6" xfId="1967"/>
    <cellStyle name="常规 5 7" xfId="1968"/>
    <cellStyle name="常规 5 8" xfId="1969"/>
    <cellStyle name="常规 5 9" xfId="1970"/>
    <cellStyle name="常规 5_2019年1-12月执行表" xfId="1971"/>
    <cellStyle name="常规 50" xfId="1972"/>
    <cellStyle name="常规 51" xfId="1973"/>
    <cellStyle name="常规 51 2" xfId="1974"/>
    <cellStyle name="常规 51_张掖2016年政府债务限额" xfId="1975"/>
    <cellStyle name="常规 52" xfId="1976"/>
    <cellStyle name="常规 52 10" xfId="1977"/>
    <cellStyle name="常规 52 11" xfId="1978"/>
    <cellStyle name="常规 52 12" xfId="1979"/>
    <cellStyle name="常规 52 13" xfId="1980"/>
    <cellStyle name="常规 52 14" xfId="1981"/>
    <cellStyle name="常规 52 15" xfId="1982"/>
    <cellStyle name="常规 52 16" xfId="1983"/>
    <cellStyle name="常规 52 17" xfId="1984"/>
    <cellStyle name="常规 52 18" xfId="1985"/>
    <cellStyle name="常规 52 19" xfId="1986"/>
    <cellStyle name="常规 52 2" xfId="1987"/>
    <cellStyle name="常规 52 2 2" xfId="1988"/>
    <cellStyle name="常规 52 2_张掖2016年政府债务限额" xfId="1989"/>
    <cellStyle name="常规 52 20" xfId="1990"/>
    <cellStyle name="常规 52 21" xfId="1991"/>
    <cellStyle name="常规 52 22" xfId="1992"/>
    <cellStyle name="常规 52 23" xfId="1993"/>
    <cellStyle name="常规 52 24" xfId="1994"/>
    <cellStyle name="常规 52 25" xfId="1995"/>
    <cellStyle name="常规 52 26" xfId="1996"/>
    <cellStyle name="常规 52 27" xfId="1997"/>
    <cellStyle name="常规 52 28" xfId="1998"/>
    <cellStyle name="常规 52 29" xfId="1999"/>
    <cellStyle name="常规 52 3" xfId="2000"/>
    <cellStyle name="常规 52 30" xfId="2001"/>
    <cellStyle name="常规 52 31" xfId="2002"/>
    <cellStyle name="常规 52 32" xfId="2003"/>
    <cellStyle name="常规 52 33" xfId="2004"/>
    <cellStyle name="常规 52 34" xfId="2005"/>
    <cellStyle name="常规 52 35" xfId="2006"/>
    <cellStyle name="常规 52 36" xfId="2007"/>
    <cellStyle name="常规 52 4" xfId="2008"/>
    <cellStyle name="常规 52 5" xfId="2009"/>
    <cellStyle name="常规 52 6" xfId="2010"/>
    <cellStyle name="常规 52 7" xfId="2011"/>
    <cellStyle name="常规 52 8" xfId="2012"/>
    <cellStyle name="常规 52 9" xfId="2013"/>
    <cellStyle name="常规 52_张掖2016年政府债务限额" xfId="2014"/>
    <cellStyle name="常规 53" xfId="2015"/>
    <cellStyle name="常规 53 10" xfId="2016"/>
    <cellStyle name="常规 53 11" xfId="2017"/>
    <cellStyle name="常规 53 12" xfId="2018"/>
    <cellStyle name="常规 53 13" xfId="2019"/>
    <cellStyle name="常规 53 14" xfId="2020"/>
    <cellStyle name="常规 53 15" xfId="2021"/>
    <cellStyle name="常规 53 16" xfId="2022"/>
    <cellStyle name="常规 53 17" xfId="2023"/>
    <cellStyle name="常规 53 18" xfId="2024"/>
    <cellStyle name="常规 53 19" xfId="2025"/>
    <cellStyle name="常规 53 2" xfId="2026"/>
    <cellStyle name="常规 53 20" xfId="2027"/>
    <cellStyle name="常规 53 21" xfId="2028"/>
    <cellStyle name="常规 53 22" xfId="2029"/>
    <cellStyle name="常规 53 23" xfId="2030"/>
    <cellStyle name="常规 53 24" xfId="2031"/>
    <cellStyle name="常规 53 25" xfId="2032"/>
    <cellStyle name="常规 53 26" xfId="2033"/>
    <cellStyle name="常规 53 27" xfId="2034"/>
    <cellStyle name="常规 53 28" xfId="2035"/>
    <cellStyle name="常规 53 29" xfId="2036"/>
    <cellStyle name="常规 53 3" xfId="2037"/>
    <cellStyle name="常规 53 30" xfId="2038"/>
    <cellStyle name="常规 53 31" xfId="2039"/>
    <cellStyle name="常规 53 32" xfId="2040"/>
    <cellStyle name="常规 53 33" xfId="2041"/>
    <cellStyle name="常规 53 34" xfId="2042"/>
    <cellStyle name="常规 53 35" xfId="2043"/>
    <cellStyle name="常规 53 36" xfId="2044"/>
    <cellStyle name="常规 53 4" xfId="2045"/>
    <cellStyle name="常规 53 5" xfId="2046"/>
    <cellStyle name="常规 53 6" xfId="2047"/>
    <cellStyle name="常规 53 7" xfId="2048"/>
    <cellStyle name="常规 53 8" xfId="2049"/>
    <cellStyle name="常规 53 9" xfId="2050"/>
    <cellStyle name="常规 53_张掖2016年政府债务限额" xfId="2051"/>
    <cellStyle name="常规 54" xfId="2052"/>
    <cellStyle name="常规 54 10" xfId="2053"/>
    <cellStyle name="常规 54 11" xfId="2054"/>
    <cellStyle name="常规 54 12" xfId="2055"/>
    <cellStyle name="常规 54 13" xfId="2056"/>
    <cellStyle name="常规 54 14" xfId="2057"/>
    <cellStyle name="常规 54 15" xfId="2058"/>
    <cellStyle name="常规 54 16" xfId="2059"/>
    <cellStyle name="常规 54 17" xfId="2060"/>
    <cellStyle name="常规 54 18" xfId="2061"/>
    <cellStyle name="常规 54 19" xfId="2062"/>
    <cellStyle name="常规 54 2" xfId="2063"/>
    <cellStyle name="常规 54 2 2" xfId="2064"/>
    <cellStyle name="常规 54 2_张掖2016年政府债务限额" xfId="2065"/>
    <cellStyle name="常规 54 20" xfId="2066"/>
    <cellStyle name="常规 54 21" xfId="2067"/>
    <cellStyle name="常规 54 22" xfId="2068"/>
    <cellStyle name="常规 54 23" xfId="2069"/>
    <cellStyle name="常规 54 24" xfId="2070"/>
    <cellStyle name="常规 54 25" xfId="2071"/>
    <cellStyle name="常规 54 26" xfId="2072"/>
    <cellStyle name="常规 54 27" xfId="2073"/>
    <cellStyle name="常规 54 28" xfId="2074"/>
    <cellStyle name="常规 54 29" xfId="2075"/>
    <cellStyle name="常规 54 3" xfId="2076"/>
    <cellStyle name="常规 54 30" xfId="2077"/>
    <cellStyle name="常规 54 31" xfId="2078"/>
    <cellStyle name="常规 54 32" xfId="2079"/>
    <cellStyle name="常规 54 33" xfId="2080"/>
    <cellStyle name="常规 54 34" xfId="2081"/>
    <cellStyle name="常规 54 35" xfId="2082"/>
    <cellStyle name="常规 54 36" xfId="2083"/>
    <cellStyle name="常规 54 4" xfId="2084"/>
    <cellStyle name="常规 54 5" xfId="2085"/>
    <cellStyle name="常规 54 6" xfId="2086"/>
    <cellStyle name="常规 54 7" xfId="2087"/>
    <cellStyle name="常规 54 8" xfId="2088"/>
    <cellStyle name="常规 54 9" xfId="2089"/>
    <cellStyle name="常规 54_张掖2016年政府债务限额" xfId="2090"/>
    <cellStyle name="常规 55" xfId="2091"/>
    <cellStyle name="常规 55 2" xfId="2092"/>
    <cellStyle name="常规 55_张掖2016年政府债务限额" xfId="2093"/>
    <cellStyle name="常规 56" xfId="2094"/>
    <cellStyle name="常规 56 10" xfId="2095"/>
    <cellStyle name="常规 56 11" xfId="2096"/>
    <cellStyle name="常规 56 12" xfId="2097"/>
    <cellStyle name="常规 56 13" xfId="2098"/>
    <cellStyle name="常规 56 14" xfId="2099"/>
    <cellStyle name="常规 56 15" xfId="2100"/>
    <cellStyle name="常规 56 16" xfId="2101"/>
    <cellStyle name="常规 56 17" xfId="2102"/>
    <cellStyle name="常规 56 18" xfId="2103"/>
    <cellStyle name="常规 56 19" xfId="2104"/>
    <cellStyle name="常规 56 2" xfId="2105"/>
    <cellStyle name="常规 56 20" xfId="2106"/>
    <cellStyle name="常规 56 21" xfId="2107"/>
    <cellStyle name="常规 56 22" xfId="2108"/>
    <cellStyle name="常规 56 23" xfId="2109"/>
    <cellStyle name="常规 56 24" xfId="2110"/>
    <cellStyle name="常规 56 25" xfId="2111"/>
    <cellStyle name="常规 56 26" xfId="2112"/>
    <cellStyle name="常规 56 27" xfId="2113"/>
    <cellStyle name="常规 56 28" xfId="2114"/>
    <cellStyle name="常规 56 29" xfId="2115"/>
    <cellStyle name="常规 56 3" xfId="2116"/>
    <cellStyle name="常规 56 30" xfId="2117"/>
    <cellStyle name="常规 56 31" xfId="2118"/>
    <cellStyle name="常规 56 32" xfId="2119"/>
    <cellStyle name="常规 56 33" xfId="2120"/>
    <cellStyle name="常规 56 34" xfId="2121"/>
    <cellStyle name="常规 56 35" xfId="2122"/>
    <cellStyle name="常规 56 36" xfId="2123"/>
    <cellStyle name="常规 56 4" xfId="2124"/>
    <cellStyle name="常规 56 5" xfId="2125"/>
    <cellStyle name="常规 56 6" xfId="2126"/>
    <cellStyle name="常规 56 7" xfId="2127"/>
    <cellStyle name="常规 56 8" xfId="2128"/>
    <cellStyle name="常规 56 9" xfId="2129"/>
    <cellStyle name="常规 56_张掖2016年政府债务限额" xfId="2130"/>
    <cellStyle name="常规 57" xfId="2131"/>
    <cellStyle name="常规 57 10" xfId="2132"/>
    <cellStyle name="常规 57 11" xfId="2133"/>
    <cellStyle name="常规 57 12" xfId="2134"/>
    <cellStyle name="常规 57 13" xfId="2135"/>
    <cellStyle name="常规 57 14" xfId="2136"/>
    <cellStyle name="常规 57 15" xfId="2137"/>
    <cellStyle name="常规 57 16" xfId="2138"/>
    <cellStyle name="常规 57 17" xfId="2139"/>
    <cellStyle name="常规 57 18" xfId="2140"/>
    <cellStyle name="常规 57 19" xfId="2141"/>
    <cellStyle name="常规 57 2" xfId="2142"/>
    <cellStyle name="常规 57 20" xfId="2143"/>
    <cellStyle name="常规 57 21" xfId="2144"/>
    <cellStyle name="常规 57 22" xfId="2145"/>
    <cellStyle name="常规 57 23" xfId="2146"/>
    <cellStyle name="常规 57 24" xfId="2147"/>
    <cellStyle name="常规 57 25" xfId="2148"/>
    <cellStyle name="常规 57 26" xfId="2149"/>
    <cellStyle name="常规 57 27" xfId="2150"/>
    <cellStyle name="常规 57 28" xfId="2151"/>
    <cellStyle name="常规 57 29" xfId="2152"/>
    <cellStyle name="常规 57 3" xfId="2153"/>
    <cellStyle name="常规 57 30" xfId="2154"/>
    <cellStyle name="常规 57 31" xfId="2155"/>
    <cellStyle name="常规 57 32" xfId="2156"/>
    <cellStyle name="常规 57 33" xfId="2157"/>
    <cellStyle name="常规 57 34" xfId="2158"/>
    <cellStyle name="常规 57 35" xfId="2159"/>
    <cellStyle name="常规 57 36" xfId="2160"/>
    <cellStyle name="常规 57 4" xfId="2161"/>
    <cellStyle name="常规 57 5" xfId="2162"/>
    <cellStyle name="常规 57 6" xfId="2163"/>
    <cellStyle name="常规 57 7" xfId="2164"/>
    <cellStyle name="常规 57 8" xfId="2165"/>
    <cellStyle name="常规 57 9" xfId="2166"/>
    <cellStyle name="常规 57_张掖2016年政府债务限额" xfId="2167"/>
    <cellStyle name="常规 58" xfId="2168"/>
    <cellStyle name="常规 58 10" xfId="2169"/>
    <cellStyle name="常规 58 11" xfId="2170"/>
    <cellStyle name="常规 58 12" xfId="2171"/>
    <cellStyle name="常规 58 13" xfId="2172"/>
    <cellStyle name="常规 58 14" xfId="2173"/>
    <cellStyle name="常规 58 15" xfId="2174"/>
    <cellStyle name="常规 58 16" xfId="2175"/>
    <cellStyle name="常规 58 17" xfId="2176"/>
    <cellStyle name="常规 58 18" xfId="2177"/>
    <cellStyle name="常规 58 19" xfId="2178"/>
    <cellStyle name="常规 58 2" xfId="2179"/>
    <cellStyle name="常规 58 20" xfId="2180"/>
    <cellStyle name="常规 58 21" xfId="2181"/>
    <cellStyle name="常规 58 22" xfId="2182"/>
    <cellStyle name="常规 58 23" xfId="2183"/>
    <cellStyle name="常规 58 24" xfId="2184"/>
    <cellStyle name="常规 58 25" xfId="2185"/>
    <cellStyle name="常规 58 26" xfId="2186"/>
    <cellStyle name="常规 58 27" xfId="2187"/>
    <cellStyle name="常规 58 28" xfId="2188"/>
    <cellStyle name="常规 58 29" xfId="2189"/>
    <cellStyle name="常规 58 3" xfId="2190"/>
    <cellStyle name="常规 58 30" xfId="2191"/>
    <cellStyle name="常规 58 31" xfId="2192"/>
    <cellStyle name="常规 58 32" xfId="2193"/>
    <cellStyle name="常规 58 33" xfId="2194"/>
    <cellStyle name="常规 58 34" xfId="2195"/>
    <cellStyle name="常规 58 35" xfId="2196"/>
    <cellStyle name="常规 58 36" xfId="2197"/>
    <cellStyle name="常规 58 4" xfId="2198"/>
    <cellStyle name="常规 58 5" xfId="2199"/>
    <cellStyle name="常规 58 6" xfId="2200"/>
    <cellStyle name="常规 58 7" xfId="2201"/>
    <cellStyle name="常规 58 8" xfId="2202"/>
    <cellStyle name="常规 58 9" xfId="2203"/>
    <cellStyle name="常规 59" xfId="2204"/>
    <cellStyle name="常规 59 10" xfId="2205"/>
    <cellStyle name="常规 59 11" xfId="2206"/>
    <cellStyle name="常规 59 12" xfId="2207"/>
    <cellStyle name="常规 59 13" xfId="2208"/>
    <cellStyle name="常规 59 14" xfId="2209"/>
    <cellStyle name="常规 59 15" xfId="2210"/>
    <cellStyle name="常规 59 16" xfId="2211"/>
    <cellStyle name="常规 59 17" xfId="2212"/>
    <cellStyle name="常规 59 18" xfId="2213"/>
    <cellStyle name="常规 59 19" xfId="2214"/>
    <cellStyle name="常规 59 2" xfId="2215"/>
    <cellStyle name="常规 59 20" xfId="2216"/>
    <cellStyle name="常规 59 21" xfId="2217"/>
    <cellStyle name="常规 59 22" xfId="2218"/>
    <cellStyle name="常规 59 23" xfId="2219"/>
    <cellStyle name="常规 59 24" xfId="2220"/>
    <cellStyle name="常规 59 25" xfId="2221"/>
    <cellStyle name="常规 59 26" xfId="2222"/>
    <cellStyle name="常规 59 27" xfId="2223"/>
    <cellStyle name="常规 59 28" xfId="2224"/>
    <cellStyle name="常规 59 29" xfId="2225"/>
    <cellStyle name="常规 59 3" xfId="2226"/>
    <cellStyle name="常规 59 30" xfId="2227"/>
    <cellStyle name="常规 59 31" xfId="2228"/>
    <cellStyle name="常规 59 32" xfId="2229"/>
    <cellStyle name="常规 59 33" xfId="2230"/>
    <cellStyle name="常规 59 34" xfId="2231"/>
    <cellStyle name="常规 59 35" xfId="2232"/>
    <cellStyle name="常规 59 36" xfId="2233"/>
    <cellStyle name="常规 59 4" xfId="2234"/>
    <cellStyle name="常规 59 5" xfId="2235"/>
    <cellStyle name="常规 59 6" xfId="2236"/>
    <cellStyle name="常规 59 7" xfId="2237"/>
    <cellStyle name="常规 59 8" xfId="2238"/>
    <cellStyle name="常规 59 9" xfId="2239"/>
    <cellStyle name="常规 6" xfId="2240"/>
    <cellStyle name="常规 6 2" xfId="2241"/>
    <cellStyle name="常规 6 3" xfId="2242"/>
    <cellStyle name="常规 6_张掖2016年政府债务限额" xfId="2243"/>
    <cellStyle name="常规 60" xfId="2244"/>
    <cellStyle name="常规 60 2" xfId="2245"/>
    <cellStyle name="常规 61" xfId="2246"/>
    <cellStyle name="常规 61 10" xfId="2247"/>
    <cellStyle name="常规 61 11" xfId="2248"/>
    <cellStyle name="常规 61 12" xfId="2249"/>
    <cellStyle name="常规 61 13" xfId="2250"/>
    <cellStyle name="常规 61 14" xfId="2251"/>
    <cellStyle name="常规 61 15" xfId="2252"/>
    <cellStyle name="常规 61 16" xfId="2253"/>
    <cellStyle name="常规 61 17" xfId="2254"/>
    <cellStyle name="常规 61 18" xfId="2255"/>
    <cellStyle name="常规 61 19" xfId="2256"/>
    <cellStyle name="常规 61 2" xfId="2257"/>
    <cellStyle name="常规 61 20" xfId="2258"/>
    <cellStyle name="常规 61 21" xfId="2259"/>
    <cellStyle name="常规 61 22" xfId="2260"/>
    <cellStyle name="常规 61 23" xfId="2261"/>
    <cellStyle name="常规 61 24" xfId="2262"/>
    <cellStyle name="常规 61 25" xfId="2263"/>
    <cellStyle name="常规 61 26" xfId="2264"/>
    <cellStyle name="常规 61 27" xfId="2265"/>
    <cellStyle name="常规 61 28" xfId="2266"/>
    <cellStyle name="常规 61 29" xfId="2267"/>
    <cellStyle name="常规 61 3" xfId="2268"/>
    <cellStyle name="常规 61 30" xfId="2269"/>
    <cellStyle name="常规 61 31" xfId="2270"/>
    <cellStyle name="常规 61 32" xfId="2271"/>
    <cellStyle name="常规 61 33" xfId="2272"/>
    <cellStyle name="常规 61 34" xfId="2273"/>
    <cellStyle name="常规 61 35" xfId="2274"/>
    <cellStyle name="常规 61 36" xfId="2275"/>
    <cellStyle name="常规 61 4" xfId="2276"/>
    <cellStyle name="常规 61 5" xfId="2277"/>
    <cellStyle name="常规 61 6" xfId="2278"/>
    <cellStyle name="常规 61 7" xfId="2279"/>
    <cellStyle name="常规 61 8" xfId="2280"/>
    <cellStyle name="常规 61 9" xfId="2281"/>
    <cellStyle name="常规 62" xfId="2282"/>
    <cellStyle name="常规 62 10" xfId="2283"/>
    <cellStyle name="常规 62 11" xfId="2284"/>
    <cellStyle name="常规 62 12" xfId="2285"/>
    <cellStyle name="常规 62 13" xfId="2286"/>
    <cellStyle name="常规 62 14" xfId="2287"/>
    <cellStyle name="常规 62 15" xfId="2288"/>
    <cellStyle name="常规 62 16" xfId="2289"/>
    <cellStyle name="常规 62 17" xfId="2290"/>
    <cellStyle name="常规 62 18" xfId="2291"/>
    <cellStyle name="常规 62 19" xfId="2292"/>
    <cellStyle name="常规 62 2" xfId="2293"/>
    <cellStyle name="常规 62 20" xfId="2294"/>
    <cellStyle name="常规 62 21" xfId="2295"/>
    <cellStyle name="常规 62 22" xfId="2296"/>
    <cellStyle name="常规 62 23" xfId="2297"/>
    <cellStyle name="常规 62 24" xfId="2298"/>
    <cellStyle name="常规 62 25" xfId="2299"/>
    <cellStyle name="常规 62 26" xfId="2300"/>
    <cellStyle name="常规 62 27" xfId="2301"/>
    <cellStyle name="常规 62 28" xfId="2302"/>
    <cellStyle name="常规 62 29" xfId="2303"/>
    <cellStyle name="常规 62 3" xfId="2304"/>
    <cellStyle name="常规 62 30" xfId="2305"/>
    <cellStyle name="常规 62 31" xfId="2306"/>
    <cellStyle name="常规 62 32" xfId="2307"/>
    <cellStyle name="常规 62 33" xfId="2308"/>
    <cellStyle name="常规 62 34" xfId="2309"/>
    <cellStyle name="常规 62 35" xfId="2310"/>
    <cellStyle name="常规 62 36" xfId="2311"/>
    <cellStyle name="常规 62 4" xfId="2312"/>
    <cellStyle name="常规 62 5" xfId="2313"/>
    <cellStyle name="常规 62 6" xfId="2314"/>
    <cellStyle name="常规 62 7" xfId="2315"/>
    <cellStyle name="常规 62 8" xfId="2316"/>
    <cellStyle name="常规 62 9" xfId="2317"/>
    <cellStyle name="常规 63" xfId="2318"/>
    <cellStyle name="常规 64" xfId="2319"/>
    <cellStyle name="常规 64 2" xfId="2320"/>
    <cellStyle name="常规 65" xfId="2321"/>
    <cellStyle name="常规 65 2" xfId="2322"/>
    <cellStyle name="常规 66" xfId="2323"/>
    <cellStyle name="常规 67" xfId="2324"/>
    <cellStyle name="常规 68" xfId="2325"/>
    <cellStyle name="常规 69" xfId="2326"/>
    <cellStyle name="常规 7" xfId="2327"/>
    <cellStyle name="常规 7 2" xfId="2328"/>
    <cellStyle name="常规 7 3" xfId="2329"/>
    <cellStyle name="常规 7 4" xfId="2330"/>
    <cellStyle name="常规 7 5" xfId="2331"/>
    <cellStyle name="常规 7_张掖2016年政府债务限额" xfId="2332"/>
    <cellStyle name="常规 70" xfId="2333"/>
    <cellStyle name="常规 71" xfId="2334"/>
    <cellStyle name="常规 72" xfId="2335"/>
    <cellStyle name="常规 73" xfId="2336"/>
    <cellStyle name="常规 74" xfId="2337"/>
    <cellStyle name="常规 75" xfId="2338"/>
    <cellStyle name="常规 76" xfId="2339"/>
    <cellStyle name="常规 77" xfId="2340"/>
    <cellStyle name="常规 78" xfId="2341"/>
    <cellStyle name="常规 79" xfId="2342"/>
    <cellStyle name="常规 8" xfId="2343"/>
    <cellStyle name="常规 8 10" xfId="2344"/>
    <cellStyle name="常规 8 10 2" xfId="2345"/>
    <cellStyle name="常规 8 11" xfId="2346"/>
    <cellStyle name="常规 8 11 2" xfId="2347"/>
    <cellStyle name="常规 8 12" xfId="2348"/>
    <cellStyle name="常规 8 12 2" xfId="2349"/>
    <cellStyle name="常规 8 13" xfId="2350"/>
    <cellStyle name="常规 8 13 2" xfId="2351"/>
    <cellStyle name="常规 8 14" xfId="2352"/>
    <cellStyle name="常规 8 14 2" xfId="2353"/>
    <cellStyle name="常规 8 15" xfId="2354"/>
    <cellStyle name="常规 8 15 2" xfId="2355"/>
    <cellStyle name="常规 8 16" xfId="2356"/>
    <cellStyle name="常规 8 16 2" xfId="2357"/>
    <cellStyle name="常规 8 17" xfId="2358"/>
    <cellStyle name="常规 8 17 2" xfId="2359"/>
    <cellStyle name="常规 8 18" xfId="2360"/>
    <cellStyle name="常规 8 18 2" xfId="2361"/>
    <cellStyle name="常规 8 19" xfId="2362"/>
    <cellStyle name="常规 8 19 2" xfId="2363"/>
    <cellStyle name="常规 8 2" xfId="2364"/>
    <cellStyle name="常规 8 2 2" xfId="2365"/>
    <cellStyle name="常规 8 2_张掖2016年政府债务限额" xfId="2366"/>
    <cellStyle name="常规 8 20" xfId="2367"/>
    <cellStyle name="常规 8 20 2" xfId="2368"/>
    <cellStyle name="常规 8 21" xfId="2369"/>
    <cellStyle name="常规 8 21 2" xfId="2370"/>
    <cellStyle name="常规 8 22" xfId="2371"/>
    <cellStyle name="常规 8 22 2" xfId="2372"/>
    <cellStyle name="常规 8 23" xfId="2373"/>
    <cellStyle name="常规 8 23 2" xfId="2374"/>
    <cellStyle name="常规 8 24" xfId="2375"/>
    <cellStyle name="常规 8 24 2" xfId="2376"/>
    <cellStyle name="常规 8 25" xfId="2377"/>
    <cellStyle name="常规 8 25 2" xfId="2378"/>
    <cellStyle name="常规 8 26" xfId="2379"/>
    <cellStyle name="常规 8 26 2" xfId="2380"/>
    <cellStyle name="常规 8 27" xfId="2381"/>
    <cellStyle name="常规 8 27 2" xfId="2382"/>
    <cellStyle name="常规 8 28" xfId="2383"/>
    <cellStyle name="常规 8 28 2" xfId="2384"/>
    <cellStyle name="常规 8 29" xfId="2385"/>
    <cellStyle name="常规 8 29 2" xfId="2386"/>
    <cellStyle name="常规 8 3" xfId="2387"/>
    <cellStyle name="常规 8 3 2" xfId="2388"/>
    <cellStyle name="常规 8 30" xfId="2389"/>
    <cellStyle name="常规 8 30 2" xfId="2390"/>
    <cellStyle name="常规 8 31" xfId="2391"/>
    <cellStyle name="常规 8 31 2" xfId="2392"/>
    <cellStyle name="常规 8 32" xfId="2393"/>
    <cellStyle name="常规 8 32 2" xfId="2394"/>
    <cellStyle name="常规 8 33" xfId="2395"/>
    <cellStyle name="常规 8 33 2" xfId="2396"/>
    <cellStyle name="常规 8 34" xfId="2397"/>
    <cellStyle name="常规 8 34 2" xfId="2398"/>
    <cellStyle name="常规 8 35" xfId="2399"/>
    <cellStyle name="常规 8 35 2" xfId="2400"/>
    <cellStyle name="常规 8 36" xfId="2401"/>
    <cellStyle name="常规 8 36 2" xfId="2402"/>
    <cellStyle name="常规 8 37" xfId="2403"/>
    <cellStyle name="常规 8 38" xfId="2404"/>
    <cellStyle name="常规 8 39" xfId="2405"/>
    <cellStyle name="常规 8 4" xfId="2406"/>
    <cellStyle name="常规 8 4 2" xfId="2407"/>
    <cellStyle name="常规 8 5" xfId="2408"/>
    <cellStyle name="常规 8 5 2" xfId="2409"/>
    <cellStyle name="常规 8 6" xfId="2410"/>
    <cellStyle name="常规 8 6 2" xfId="2411"/>
    <cellStyle name="常规 8 7" xfId="2412"/>
    <cellStyle name="常规 8 7 2" xfId="2413"/>
    <cellStyle name="常规 8 8" xfId="2414"/>
    <cellStyle name="常规 8 8 2" xfId="2415"/>
    <cellStyle name="常规 8 9" xfId="2416"/>
    <cellStyle name="常规 8 9 2" xfId="2417"/>
    <cellStyle name="常规 8_甘肃省第二批新增债券分配表" xfId="2418"/>
    <cellStyle name="常规 80" xfId="2419"/>
    <cellStyle name="常规 81" xfId="2420"/>
    <cellStyle name="常规 82" xfId="2421"/>
    <cellStyle name="常规 83" xfId="2422"/>
    <cellStyle name="常规 84" xfId="2423"/>
    <cellStyle name="常规 85" xfId="2424"/>
    <cellStyle name="常规 86" xfId="2425"/>
    <cellStyle name="常规 87" xfId="2426"/>
    <cellStyle name="常规 88" xfId="2427"/>
    <cellStyle name="常规 89" xfId="2428"/>
    <cellStyle name="常规 9" xfId="2429"/>
    <cellStyle name="常规 9 2" xfId="2430"/>
    <cellStyle name="常规 9 2 2" xfId="2431"/>
    <cellStyle name="常规 9 2_张掖2016年政府债务限额" xfId="2432"/>
    <cellStyle name="常规 9 3" xfId="2433"/>
    <cellStyle name="常规 9 3 2" xfId="2434"/>
    <cellStyle name="常规 9 3_张掖2016年政府债务限额" xfId="2435"/>
    <cellStyle name="常规 9_分地区分公司债务表" xfId="2436"/>
    <cellStyle name="常规 90" xfId="2437"/>
    <cellStyle name="常规 91" xfId="2438"/>
    <cellStyle name="常规 92" xfId="2439"/>
    <cellStyle name="常规 93" xfId="2440"/>
    <cellStyle name="常规 94" xfId="2441"/>
    <cellStyle name="常规 95" xfId="2442"/>
    <cellStyle name="常规 96" xfId="2443"/>
    <cellStyle name="常规 97" xfId="2444"/>
    <cellStyle name="常规 98" xfId="2445"/>
    <cellStyle name="常规 99" xfId="2446"/>
    <cellStyle name="常规_{FAEA61C0-5D79-F7C6-68D7-A741FC9FDF48}" xfId="2447"/>
    <cellStyle name="常规_1999总决算" xfId="2448"/>
    <cellStyle name="常规_2014、2015社保基金预决算数据（人代会用）20150119" xfId="2449"/>
    <cellStyle name="常规_副本1395631858703" xfId="2450"/>
    <cellStyle name="常规_全市代编预算(大口径增10.83)" xfId="2451"/>
    <cellStyle name="常规_全市代编预算(地方增10.83)" xfId="2452"/>
    <cellStyle name="常规_预算处财政分析系列表" xfId="2453"/>
    <cellStyle name="超级链接" xfId="2454"/>
    <cellStyle name="超级链接 2" xfId="2455"/>
    <cellStyle name="Hyperlink" xfId="2456"/>
    <cellStyle name="分级显示行_1_13区汇总" xfId="2457"/>
    <cellStyle name="归盒啦_95" xfId="2458"/>
    <cellStyle name="好" xfId="2459"/>
    <cellStyle name="好 10" xfId="2460"/>
    <cellStyle name="好 2" xfId="2461"/>
    <cellStyle name="好 2 2" xfId="2462"/>
    <cellStyle name="好 2 3" xfId="2463"/>
    <cellStyle name="好 2 4" xfId="2464"/>
    <cellStyle name="好 2 5" xfId="2465"/>
    <cellStyle name="好 2_张掖2016年政府债务限额" xfId="2466"/>
    <cellStyle name="好 3" xfId="2467"/>
    <cellStyle name="好 3 2" xfId="2468"/>
    <cellStyle name="好 3_2017年预算表（调整增加债券）" xfId="2469"/>
    <cellStyle name="好 4" xfId="2470"/>
    <cellStyle name="好 4 2" xfId="2471"/>
    <cellStyle name="好 5" xfId="2472"/>
    <cellStyle name="好 5 2" xfId="2473"/>
    <cellStyle name="好 6" xfId="2474"/>
    <cellStyle name="好 7" xfId="2475"/>
    <cellStyle name="好 8" xfId="2476"/>
    <cellStyle name="好 9" xfId="2477"/>
    <cellStyle name="好_{FAEA61C0-5D79-F7C6-68D7-A741FC9FDF48}" xfId="2478"/>
    <cellStyle name="好_【表7-10明细表 汉口银行】" xfId="2479"/>
    <cellStyle name="好_05潍坊" xfId="2480"/>
    <cellStyle name="好_07临沂" xfId="2481"/>
    <cellStyle name="好_12滨州" xfId="2482"/>
    <cellStyle name="好_2013年社保本级专项经费(20130307)" xfId="2483"/>
    <cellStyle name="好_2013申请追加项目(预算汇总）" xfId="2484"/>
    <cellStyle name="好_2015债券项目－人大附表最终" xfId="2485"/>
    <cellStyle name="好_2017年预算表" xfId="2486"/>
    <cellStyle name="好_2017年预算表（调整增加债券）" xfId="2487"/>
    <cellStyle name="好_2019年1-12月执行表" xfId="2488"/>
    <cellStyle name="好_22湖南" xfId="2489"/>
    <cellStyle name="好_27重庆" xfId="2490"/>
    <cellStyle name="好_28四川" xfId="2491"/>
    <cellStyle name="好_30云南" xfId="2492"/>
    <cellStyle name="好_33甘肃" xfId="2493"/>
    <cellStyle name="好_34青海" xfId="2494"/>
    <cellStyle name="好_阜阳市颍州区 2011年转贷政府债券使用情况表" xfId="2495"/>
    <cellStyle name="好_甘肃省第二批新增债券分配表" xfId="2496"/>
    <cellStyle name="好_盘活财政存量资金安排情况表" xfId="2497"/>
    <cellStyle name="好_平邑" xfId="2498"/>
    <cellStyle name="好_同德" xfId="2499"/>
    <cellStyle name="好_新增债券" xfId="2500"/>
    <cellStyle name="好_新增债券_1" xfId="2501"/>
    <cellStyle name="好_新增债券项目" xfId="2502"/>
    <cellStyle name="好_一般债券" xfId="2503"/>
    <cellStyle name="好_张掖2016年政府债务限额" xfId="2504"/>
    <cellStyle name="好_张掖市重点工作重大项目资金建议表（定稿）" xfId="2505"/>
    <cellStyle name="好_政府投融资平台贷款情况季度监测表（新）" xfId="2506"/>
    <cellStyle name="好_置换一般债券" xfId="2507"/>
    <cellStyle name="好_置换债券" xfId="2508"/>
    <cellStyle name="好_置换债券_1" xfId="2509"/>
    <cellStyle name="好_置换专项债券" xfId="2510"/>
    <cellStyle name="后继超级链接" xfId="2511"/>
    <cellStyle name="后继超链接" xfId="2512"/>
    <cellStyle name="汇总" xfId="2513"/>
    <cellStyle name="汇总 10" xfId="2514"/>
    <cellStyle name="汇总 2" xfId="2515"/>
    <cellStyle name="汇总 2 10" xfId="2516"/>
    <cellStyle name="汇总 2 10 2" xfId="2517"/>
    <cellStyle name="汇总 2 11" xfId="2518"/>
    <cellStyle name="汇总 2 12" xfId="2519"/>
    <cellStyle name="汇总 2 13" xfId="2520"/>
    <cellStyle name="汇总 2 14" xfId="2521"/>
    <cellStyle name="汇总 2 2" xfId="2522"/>
    <cellStyle name="汇总 2 2 2" xfId="2523"/>
    <cellStyle name="汇总 2 2 2 2" xfId="2524"/>
    <cellStyle name="汇总 2 2 3" xfId="2525"/>
    <cellStyle name="汇总 2 3" xfId="2526"/>
    <cellStyle name="汇总 2 3 2" xfId="2527"/>
    <cellStyle name="汇总 2 3 2 2" xfId="2528"/>
    <cellStyle name="汇总 2 3 3" xfId="2529"/>
    <cellStyle name="汇总 2 4" xfId="2530"/>
    <cellStyle name="汇总 2 4 2" xfId="2531"/>
    <cellStyle name="汇总 2 4 2 2" xfId="2532"/>
    <cellStyle name="汇总 2 4 3" xfId="2533"/>
    <cellStyle name="汇总 2 5" xfId="2534"/>
    <cellStyle name="汇总 2 5 2" xfId="2535"/>
    <cellStyle name="汇总 2 5 2 2" xfId="2536"/>
    <cellStyle name="汇总 2 5 3" xfId="2537"/>
    <cellStyle name="汇总 2 6" xfId="2538"/>
    <cellStyle name="汇总 2 6 2" xfId="2539"/>
    <cellStyle name="汇总 2 6 2 2" xfId="2540"/>
    <cellStyle name="汇总 2 6 3" xfId="2541"/>
    <cellStyle name="汇总 2 7" xfId="2542"/>
    <cellStyle name="汇总 2 7 2" xfId="2543"/>
    <cellStyle name="汇总 2 7 2 2" xfId="2544"/>
    <cellStyle name="汇总 2 7 3" xfId="2545"/>
    <cellStyle name="汇总 2 8" xfId="2546"/>
    <cellStyle name="汇总 2 8 2" xfId="2547"/>
    <cellStyle name="汇总 2 9" xfId="2548"/>
    <cellStyle name="汇总 2 9 2" xfId="2549"/>
    <cellStyle name="汇总 2_2017年预算表（调整增加债券）" xfId="2550"/>
    <cellStyle name="汇总 3" xfId="2551"/>
    <cellStyle name="汇总 3 10" xfId="2552"/>
    <cellStyle name="汇总 3 10 2" xfId="2553"/>
    <cellStyle name="汇总 3 11" xfId="2554"/>
    <cellStyle name="汇总 3 2" xfId="2555"/>
    <cellStyle name="汇总 3 2 2" xfId="2556"/>
    <cellStyle name="汇总 3 2 2 2" xfId="2557"/>
    <cellStyle name="汇总 3 2 3" xfId="2558"/>
    <cellStyle name="汇总 3 3" xfId="2559"/>
    <cellStyle name="汇总 3 3 2" xfId="2560"/>
    <cellStyle name="汇总 3 3 2 2" xfId="2561"/>
    <cellStyle name="汇总 3 3 3" xfId="2562"/>
    <cellStyle name="汇总 3 4" xfId="2563"/>
    <cellStyle name="汇总 3 4 2" xfId="2564"/>
    <cellStyle name="汇总 3 4 2 2" xfId="2565"/>
    <cellStyle name="汇总 3 4 3" xfId="2566"/>
    <cellStyle name="汇总 3 5" xfId="2567"/>
    <cellStyle name="汇总 3 5 2" xfId="2568"/>
    <cellStyle name="汇总 3 5 2 2" xfId="2569"/>
    <cellStyle name="汇总 3 5 3" xfId="2570"/>
    <cellStyle name="汇总 3 6" xfId="2571"/>
    <cellStyle name="汇总 3 6 2" xfId="2572"/>
    <cellStyle name="汇总 3 6 2 2" xfId="2573"/>
    <cellStyle name="汇总 3 6 3" xfId="2574"/>
    <cellStyle name="汇总 3 7" xfId="2575"/>
    <cellStyle name="汇总 3 7 2" xfId="2576"/>
    <cellStyle name="汇总 3 7 2 2" xfId="2577"/>
    <cellStyle name="汇总 3 7 3" xfId="2578"/>
    <cellStyle name="汇总 3 8" xfId="2579"/>
    <cellStyle name="汇总 3 8 2" xfId="2580"/>
    <cellStyle name="汇总 3 9" xfId="2581"/>
    <cellStyle name="汇总 3 9 2" xfId="2582"/>
    <cellStyle name="汇总 3_2017年预算表（调整增加债券）" xfId="2583"/>
    <cellStyle name="汇总 4" xfId="2584"/>
    <cellStyle name="汇总 4 2" xfId="2585"/>
    <cellStyle name="汇总 4 2 2" xfId="2586"/>
    <cellStyle name="汇总 4 3" xfId="2587"/>
    <cellStyle name="汇总 5" xfId="2588"/>
    <cellStyle name="汇总 5 2" xfId="2589"/>
    <cellStyle name="汇总 5 2 2" xfId="2590"/>
    <cellStyle name="汇总 5 3" xfId="2591"/>
    <cellStyle name="汇总 6" xfId="2592"/>
    <cellStyle name="汇总 7" xfId="2593"/>
    <cellStyle name="汇总 8" xfId="2594"/>
    <cellStyle name="汇总 9" xfId="2595"/>
    <cellStyle name="Currency" xfId="2596"/>
    <cellStyle name="货币 2" xfId="2597"/>
    <cellStyle name="货币 2 2" xfId="2598"/>
    <cellStyle name="货币 3" xfId="2599"/>
    <cellStyle name="Currency [0]" xfId="2600"/>
    <cellStyle name="货币[0] 2" xfId="2601"/>
    <cellStyle name="货币[0] 2 2" xfId="2602"/>
    <cellStyle name="货币[0] 3" xfId="2603"/>
    <cellStyle name="计算" xfId="2604"/>
    <cellStyle name="计算 10" xfId="2605"/>
    <cellStyle name="计算 2" xfId="2606"/>
    <cellStyle name="计算 2 10" xfId="2607"/>
    <cellStyle name="计算 2 10 2" xfId="2608"/>
    <cellStyle name="计算 2 10_Sheet3" xfId="2609"/>
    <cellStyle name="计算 2 11" xfId="2610"/>
    <cellStyle name="计算 2 12" xfId="2611"/>
    <cellStyle name="计算 2 13" xfId="2612"/>
    <cellStyle name="计算 2 14" xfId="2613"/>
    <cellStyle name="计算 2 15" xfId="2614"/>
    <cellStyle name="计算 2 16" xfId="2615"/>
    <cellStyle name="计算 2 17" xfId="2616"/>
    <cellStyle name="计算 2 2" xfId="2617"/>
    <cellStyle name="计算 2 2 2" xfId="2618"/>
    <cellStyle name="计算 2 2 2 2" xfId="2619"/>
    <cellStyle name="计算 2 2 2_Sheet3" xfId="2620"/>
    <cellStyle name="计算 2 2 3" xfId="2621"/>
    <cellStyle name="计算 2 2_Sheet3" xfId="2622"/>
    <cellStyle name="计算 2 3" xfId="2623"/>
    <cellStyle name="计算 2 3 2" xfId="2624"/>
    <cellStyle name="计算 2 3 2 2" xfId="2625"/>
    <cellStyle name="计算 2 3 2_Sheet3" xfId="2626"/>
    <cellStyle name="计算 2 3 3" xfId="2627"/>
    <cellStyle name="计算 2 3_Sheet3" xfId="2628"/>
    <cellStyle name="计算 2 4" xfId="2629"/>
    <cellStyle name="计算 2 4 2" xfId="2630"/>
    <cellStyle name="计算 2 4 2 2" xfId="2631"/>
    <cellStyle name="计算 2 4 2_Sheet3" xfId="2632"/>
    <cellStyle name="计算 2 4 3" xfId="2633"/>
    <cellStyle name="计算 2 4_Sheet3" xfId="2634"/>
    <cellStyle name="计算 2 5" xfId="2635"/>
    <cellStyle name="计算 2 5 2" xfId="2636"/>
    <cellStyle name="计算 2 5 2 2" xfId="2637"/>
    <cellStyle name="计算 2 5 2_Sheet3" xfId="2638"/>
    <cellStyle name="计算 2 5 3" xfId="2639"/>
    <cellStyle name="计算 2 5_Sheet3" xfId="2640"/>
    <cellStyle name="计算 2 6" xfId="2641"/>
    <cellStyle name="计算 2 6 2" xfId="2642"/>
    <cellStyle name="计算 2 6 2 2" xfId="2643"/>
    <cellStyle name="计算 2 6 2_Sheet3" xfId="2644"/>
    <cellStyle name="计算 2 6 3" xfId="2645"/>
    <cellStyle name="计算 2 6_Sheet3" xfId="2646"/>
    <cellStyle name="计算 2 7" xfId="2647"/>
    <cellStyle name="计算 2 7 2" xfId="2648"/>
    <cellStyle name="计算 2 7 2 2" xfId="2649"/>
    <cellStyle name="计算 2 7 2_Sheet3" xfId="2650"/>
    <cellStyle name="计算 2 7 3" xfId="2651"/>
    <cellStyle name="计算 2 7_Sheet3" xfId="2652"/>
    <cellStyle name="计算 2 8" xfId="2653"/>
    <cellStyle name="计算 2 8 2" xfId="2654"/>
    <cellStyle name="计算 2 8_Sheet3" xfId="2655"/>
    <cellStyle name="计算 2 9" xfId="2656"/>
    <cellStyle name="计算 2 9 2" xfId="2657"/>
    <cellStyle name="计算 2 9_Sheet3" xfId="2658"/>
    <cellStyle name="计算 2_2017年预算表（调整增加债券）" xfId="2659"/>
    <cellStyle name="计算 3" xfId="2660"/>
    <cellStyle name="计算 3 10" xfId="2661"/>
    <cellStyle name="计算 3 10 2" xfId="2662"/>
    <cellStyle name="计算 3 10_Sheet3" xfId="2663"/>
    <cellStyle name="计算 3 11" xfId="2664"/>
    <cellStyle name="计算 3 2" xfId="2665"/>
    <cellStyle name="计算 3 2 2" xfId="2666"/>
    <cellStyle name="计算 3 2 2 2" xfId="2667"/>
    <cellStyle name="计算 3 2 2_Sheet3" xfId="2668"/>
    <cellStyle name="计算 3 2 3" xfId="2669"/>
    <cellStyle name="计算 3 2_Sheet3" xfId="2670"/>
    <cellStyle name="计算 3 3" xfId="2671"/>
    <cellStyle name="计算 3 3 2" xfId="2672"/>
    <cellStyle name="计算 3 3 2 2" xfId="2673"/>
    <cellStyle name="计算 3 3 2_Sheet3" xfId="2674"/>
    <cellStyle name="计算 3 3 3" xfId="2675"/>
    <cellStyle name="计算 3 3_Sheet3" xfId="2676"/>
    <cellStyle name="计算 3 4" xfId="2677"/>
    <cellStyle name="计算 3 4 2" xfId="2678"/>
    <cellStyle name="计算 3 4 2 2" xfId="2679"/>
    <cellStyle name="计算 3 4 2_Sheet3" xfId="2680"/>
    <cellStyle name="计算 3 4 3" xfId="2681"/>
    <cellStyle name="计算 3 4_Sheet3" xfId="2682"/>
    <cellStyle name="计算 3 5" xfId="2683"/>
    <cellStyle name="计算 3 5 2" xfId="2684"/>
    <cellStyle name="计算 3 5 2 2" xfId="2685"/>
    <cellStyle name="计算 3 5 2_Sheet3" xfId="2686"/>
    <cellStyle name="计算 3 5 3" xfId="2687"/>
    <cellStyle name="计算 3 5_Sheet3" xfId="2688"/>
    <cellStyle name="计算 3 6" xfId="2689"/>
    <cellStyle name="计算 3 6 2" xfId="2690"/>
    <cellStyle name="计算 3 6 2 2" xfId="2691"/>
    <cellStyle name="计算 3 6 2_Sheet3" xfId="2692"/>
    <cellStyle name="计算 3 6 3" xfId="2693"/>
    <cellStyle name="计算 3 6_Sheet3" xfId="2694"/>
    <cellStyle name="计算 3 7" xfId="2695"/>
    <cellStyle name="计算 3 7 2" xfId="2696"/>
    <cellStyle name="计算 3 7 2 2" xfId="2697"/>
    <cellStyle name="计算 3 7 2_Sheet3" xfId="2698"/>
    <cellStyle name="计算 3 7 3" xfId="2699"/>
    <cellStyle name="计算 3 7_Sheet3" xfId="2700"/>
    <cellStyle name="计算 3 8" xfId="2701"/>
    <cellStyle name="计算 3 8 2" xfId="2702"/>
    <cellStyle name="计算 3 8_Sheet3" xfId="2703"/>
    <cellStyle name="计算 3 9" xfId="2704"/>
    <cellStyle name="计算 3 9 2" xfId="2705"/>
    <cellStyle name="计算 3 9_Sheet3" xfId="2706"/>
    <cellStyle name="计算 3_2017年预算表（调整增加债券）" xfId="2707"/>
    <cellStyle name="计算 4" xfId="2708"/>
    <cellStyle name="计算 4 2" xfId="2709"/>
    <cellStyle name="计算 4 2 2" xfId="2710"/>
    <cellStyle name="计算 4 2_Sheet3" xfId="2711"/>
    <cellStyle name="计算 4 3" xfId="2712"/>
    <cellStyle name="计算 4_Sheet3" xfId="2713"/>
    <cellStyle name="计算 5" xfId="2714"/>
    <cellStyle name="计算 5 2" xfId="2715"/>
    <cellStyle name="计算 5 2 2" xfId="2716"/>
    <cellStyle name="计算 5 2_Sheet3" xfId="2717"/>
    <cellStyle name="计算 5 3" xfId="2718"/>
    <cellStyle name="计算 5_Sheet3" xfId="2719"/>
    <cellStyle name="计算 6" xfId="2720"/>
    <cellStyle name="计算 6 2" xfId="2721"/>
    <cellStyle name="计算 6_Sheet3" xfId="2722"/>
    <cellStyle name="计算 7" xfId="2723"/>
    <cellStyle name="计算 7 2" xfId="2724"/>
    <cellStyle name="计算 7_Sheet3" xfId="2725"/>
    <cellStyle name="计算 8" xfId="2726"/>
    <cellStyle name="计算 8 2" xfId="2727"/>
    <cellStyle name="计算 8_Sheet3" xfId="2728"/>
    <cellStyle name="计算 9" xfId="2729"/>
    <cellStyle name="计算 9 2" xfId="2730"/>
    <cellStyle name="计算 9_Sheet3" xfId="2731"/>
    <cellStyle name="检查单元格" xfId="2732"/>
    <cellStyle name="检查单元格 10" xfId="2733"/>
    <cellStyle name="检查单元格 2" xfId="2734"/>
    <cellStyle name="检查单元格 2 2" xfId="2735"/>
    <cellStyle name="检查单元格 2 3" xfId="2736"/>
    <cellStyle name="检查单元格 2 4" xfId="2737"/>
    <cellStyle name="检查单元格 2 5" xfId="2738"/>
    <cellStyle name="检查单元格 2_2017年预算表（调整增加债券）" xfId="2739"/>
    <cellStyle name="检查单元格 3" xfId="2740"/>
    <cellStyle name="检查单元格 3 2" xfId="2741"/>
    <cellStyle name="检查单元格 3_2017年预算表（调整增加债券）" xfId="2742"/>
    <cellStyle name="检查单元格 4" xfId="2743"/>
    <cellStyle name="检查单元格 4 2" xfId="2744"/>
    <cellStyle name="检查单元格 4_Sheet3" xfId="2745"/>
    <cellStyle name="检查单元格 5" xfId="2746"/>
    <cellStyle name="检查单元格 5 2" xfId="2747"/>
    <cellStyle name="检查单元格 5_Sheet3" xfId="2748"/>
    <cellStyle name="检查单元格 6" xfId="2749"/>
    <cellStyle name="检查单元格 7" xfId="2750"/>
    <cellStyle name="检查单元格 8" xfId="2751"/>
    <cellStyle name="检查单元格 9" xfId="2752"/>
    <cellStyle name="解释性文本" xfId="2753"/>
    <cellStyle name="解释性文本 10" xfId="2754"/>
    <cellStyle name="解释性文本 2" xfId="2755"/>
    <cellStyle name="解释性文本 2 2" xfId="2756"/>
    <cellStyle name="解释性文本 2 3" xfId="2757"/>
    <cellStyle name="解释性文本 3" xfId="2758"/>
    <cellStyle name="解释性文本 3 2" xfId="2759"/>
    <cellStyle name="解释性文本 4" xfId="2760"/>
    <cellStyle name="解释性文本 4 2" xfId="2761"/>
    <cellStyle name="解释性文本 5" xfId="2762"/>
    <cellStyle name="解释性文本 5 2" xfId="2763"/>
    <cellStyle name="解释性文本 6" xfId="2764"/>
    <cellStyle name="解释性文本 7" xfId="2765"/>
    <cellStyle name="解释性文本 8" xfId="2766"/>
    <cellStyle name="解释性文本 9" xfId="2767"/>
    <cellStyle name="警告文本" xfId="2768"/>
    <cellStyle name="警告文本 10" xfId="2769"/>
    <cellStyle name="警告文本 2" xfId="2770"/>
    <cellStyle name="警告文本 2 2" xfId="2771"/>
    <cellStyle name="警告文本 2 3" xfId="2772"/>
    <cellStyle name="警告文本 3" xfId="2773"/>
    <cellStyle name="警告文本 3 2" xfId="2774"/>
    <cellStyle name="警告文本 4" xfId="2775"/>
    <cellStyle name="警告文本 4 2" xfId="2776"/>
    <cellStyle name="警告文本 5" xfId="2777"/>
    <cellStyle name="警告文本 5 2" xfId="2778"/>
    <cellStyle name="警告文本 6" xfId="2779"/>
    <cellStyle name="警告文本 7" xfId="2780"/>
    <cellStyle name="警告文本 8" xfId="2781"/>
    <cellStyle name="警告文本 9" xfId="2782"/>
    <cellStyle name="链接单元格" xfId="2783"/>
    <cellStyle name="链接单元格 10" xfId="2784"/>
    <cellStyle name="链接单元格 2" xfId="2785"/>
    <cellStyle name="链接单元格 2 2" xfId="2786"/>
    <cellStyle name="链接单元格 2 3" xfId="2787"/>
    <cellStyle name="链接单元格 2 4" xfId="2788"/>
    <cellStyle name="链接单元格 2 5" xfId="2789"/>
    <cellStyle name="链接单元格 2_Sheet3" xfId="2790"/>
    <cellStyle name="链接单元格 3" xfId="2791"/>
    <cellStyle name="链接单元格 3 2" xfId="2792"/>
    <cellStyle name="链接单元格 3_2017年预算表（调整增加债券）" xfId="2793"/>
    <cellStyle name="链接单元格 4" xfId="2794"/>
    <cellStyle name="链接单元格 4 2" xfId="2795"/>
    <cellStyle name="链接单元格 4_Sheet3" xfId="2796"/>
    <cellStyle name="链接单元格 5" xfId="2797"/>
    <cellStyle name="链接单元格 5 2" xfId="2798"/>
    <cellStyle name="链接单元格 5_Sheet3" xfId="2799"/>
    <cellStyle name="链接单元格 6" xfId="2800"/>
    <cellStyle name="链接单元格 6 2" xfId="2801"/>
    <cellStyle name="链接单元格 6_Sheet3" xfId="2802"/>
    <cellStyle name="链接单元格 7" xfId="2803"/>
    <cellStyle name="链接单元格 7 2" xfId="2804"/>
    <cellStyle name="链接单元格 7_Sheet3" xfId="2805"/>
    <cellStyle name="链接单元格 8" xfId="2806"/>
    <cellStyle name="链接单元格 8 2" xfId="2807"/>
    <cellStyle name="链接单元格 8_Sheet3" xfId="2808"/>
    <cellStyle name="链接单元格 9" xfId="2809"/>
    <cellStyle name="链接单元格 9 2" xfId="2810"/>
    <cellStyle name="链接单元格 9_Sheet3" xfId="2811"/>
    <cellStyle name="霓付 [0]_ +Foil &amp; -FOIL &amp; PAPER" xfId="2812"/>
    <cellStyle name="霓付_ +Foil &amp; -FOIL &amp; PAPER" xfId="2813"/>
    <cellStyle name="烹拳 [0]_ +Foil &amp; -FOIL &amp; PAPER" xfId="2814"/>
    <cellStyle name="烹拳_ +Foil &amp; -FOIL &amp; PAPER" xfId="2815"/>
    <cellStyle name="普通_ 白土" xfId="2816"/>
    <cellStyle name="千分位[0]_ 白土" xfId="2817"/>
    <cellStyle name="千分位_ 白土" xfId="2818"/>
    <cellStyle name="千位[0]_(人代会用)" xfId="2819"/>
    <cellStyle name="千位_(人代会用)" xfId="2820"/>
    <cellStyle name="Comma" xfId="2821"/>
    <cellStyle name="千位分隔 2" xfId="2822"/>
    <cellStyle name="千位分隔 2 2" xfId="2823"/>
    <cellStyle name="千位分隔 3" xfId="2824"/>
    <cellStyle name="千位分隔 4" xfId="2825"/>
    <cellStyle name="Comma [0]" xfId="2826"/>
    <cellStyle name="千位分隔[0] 2" xfId="2827"/>
    <cellStyle name="千位分隔[0] 2 10" xfId="2828"/>
    <cellStyle name="千位分隔[0] 2 11" xfId="2829"/>
    <cellStyle name="千位分隔[0] 2 12" xfId="2830"/>
    <cellStyle name="千位分隔[0] 2 13" xfId="2831"/>
    <cellStyle name="千位分隔[0] 2 14" xfId="2832"/>
    <cellStyle name="千位分隔[0] 2 15" xfId="2833"/>
    <cellStyle name="千位分隔[0] 2 16" xfId="2834"/>
    <cellStyle name="千位分隔[0] 2 17" xfId="2835"/>
    <cellStyle name="千位分隔[0] 2 18" xfId="2836"/>
    <cellStyle name="千位分隔[0] 2 19" xfId="2837"/>
    <cellStyle name="千位分隔[0] 2 2" xfId="2838"/>
    <cellStyle name="千位分隔[0] 2 20" xfId="2839"/>
    <cellStyle name="千位分隔[0] 2 21" xfId="2840"/>
    <cellStyle name="千位分隔[0] 2 22" xfId="2841"/>
    <cellStyle name="千位分隔[0] 2 23" xfId="2842"/>
    <cellStyle name="千位分隔[0] 2 24" xfId="2843"/>
    <cellStyle name="千位分隔[0] 2 25" xfId="2844"/>
    <cellStyle name="千位分隔[0] 2 26" xfId="2845"/>
    <cellStyle name="千位分隔[0] 2 27" xfId="2846"/>
    <cellStyle name="千位分隔[0] 2 28" xfId="2847"/>
    <cellStyle name="千位分隔[0] 2 29" xfId="2848"/>
    <cellStyle name="千位分隔[0] 2 3" xfId="2849"/>
    <cellStyle name="千位分隔[0] 2 30" xfId="2850"/>
    <cellStyle name="千位分隔[0] 2 31" xfId="2851"/>
    <cellStyle name="千位分隔[0] 2 32" xfId="2852"/>
    <cellStyle name="千位分隔[0] 2 33" xfId="2853"/>
    <cellStyle name="千位分隔[0] 2 34" xfId="2854"/>
    <cellStyle name="千位分隔[0] 2 35" xfId="2855"/>
    <cellStyle name="千位分隔[0] 2 36" xfId="2856"/>
    <cellStyle name="千位分隔[0] 2 4" xfId="2857"/>
    <cellStyle name="千位分隔[0] 2 5" xfId="2858"/>
    <cellStyle name="千位分隔[0] 2 6" xfId="2859"/>
    <cellStyle name="千位分隔[0] 2 7" xfId="2860"/>
    <cellStyle name="千位分隔[0] 2 8" xfId="2861"/>
    <cellStyle name="千位分隔[0] 2 9" xfId="2862"/>
    <cellStyle name="千位分隔[0] 3" xfId="2863"/>
    <cellStyle name="千位分隔[0] 4" xfId="2864"/>
    <cellStyle name="千位分隔[0] 5" xfId="2865"/>
    <cellStyle name="千位分季_新建 Microsoft Excel 工作表" xfId="2866"/>
    <cellStyle name="钎霖_4岿角利" xfId="2867"/>
    <cellStyle name="强调 1" xfId="2868"/>
    <cellStyle name="强调 2" xfId="2869"/>
    <cellStyle name="强调 3" xfId="2870"/>
    <cellStyle name="强调文字颜色 1" xfId="2871"/>
    <cellStyle name="强调文字颜色 1 10" xfId="2872"/>
    <cellStyle name="强调文字颜色 1 2" xfId="2873"/>
    <cellStyle name="强调文字颜色 1 2 2" xfId="2874"/>
    <cellStyle name="强调文字颜色 1 2 3" xfId="2875"/>
    <cellStyle name="强调文字颜色 1 2 4" xfId="2876"/>
    <cellStyle name="强调文字颜色 1 2 5" xfId="2877"/>
    <cellStyle name="强调文字颜色 1 2_2017年预算表（调整增加债券）" xfId="2878"/>
    <cellStyle name="强调文字颜色 1 3" xfId="2879"/>
    <cellStyle name="强调文字颜色 1 3 2" xfId="2880"/>
    <cellStyle name="强调文字颜色 1 3_2017年预算表（调整增加债券）" xfId="2881"/>
    <cellStyle name="强调文字颜色 1 4" xfId="2882"/>
    <cellStyle name="强调文字颜色 1 4 2" xfId="2883"/>
    <cellStyle name="强调文字颜色 1 5" xfId="2884"/>
    <cellStyle name="强调文字颜色 1 5 2" xfId="2885"/>
    <cellStyle name="强调文字颜色 1 6" xfId="2886"/>
    <cellStyle name="强调文字颜色 1 6 2" xfId="2887"/>
    <cellStyle name="强调文字颜色 1 7" xfId="2888"/>
    <cellStyle name="强调文字颜色 1 7 2" xfId="2889"/>
    <cellStyle name="强调文字颜色 1 8" xfId="2890"/>
    <cellStyle name="强调文字颜色 1 8 2" xfId="2891"/>
    <cellStyle name="强调文字颜色 1 9" xfId="2892"/>
    <cellStyle name="强调文字颜色 1 9 2" xfId="2893"/>
    <cellStyle name="强调文字颜色 2" xfId="2894"/>
    <cellStyle name="强调文字颜色 2 10" xfId="2895"/>
    <cellStyle name="强调文字颜色 2 2" xfId="2896"/>
    <cellStyle name="强调文字颜色 2 2 2" xfId="2897"/>
    <cellStyle name="强调文字颜色 2 2 3" xfId="2898"/>
    <cellStyle name="强调文字颜色 2 2 4" xfId="2899"/>
    <cellStyle name="强调文字颜色 2 2 5" xfId="2900"/>
    <cellStyle name="强调文字颜色 2 2_2017年预算表（调整增加债券）" xfId="2901"/>
    <cellStyle name="强调文字颜色 2 3" xfId="2902"/>
    <cellStyle name="强调文字颜色 2 3 2" xfId="2903"/>
    <cellStyle name="强调文字颜色 2 3_2017年预算表（调整增加债券）" xfId="2904"/>
    <cellStyle name="强调文字颜色 2 4" xfId="2905"/>
    <cellStyle name="强调文字颜色 2 4 2" xfId="2906"/>
    <cellStyle name="强调文字颜色 2 5" xfId="2907"/>
    <cellStyle name="强调文字颜色 2 5 2" xfId="2908"/>
    <cellStyle name="强调文字颜色 2 6" xfId="2909"/>
    <cellStyle name="强调文字颜色 2 6 2" xfId="2910"/>
    <cellStyle name="强调文字颜色 2 7" xfId="2911"/>
    <cellStyle name="强调文字颜色 2 7 2" xfId="2912"/>
    <cellStyle name="强调文字颜色 2 8" xfId="2913"/>
    <cellStyle name="强调文字颜色 2 8 2" xfId="2914"/>
    <cellStyle name="强调文字颜色 2 9" xfId="2915"/>
    <cellStyle name="强调文字颜色 2 9 2" xfId="2916"/>
    <cellStyle name="强调文字颜色 3" xfId="2917"/>
    <cellStyle name="强调文字颜色 3 10" xfId="2918"/>
    <cellStyle name="强调文字颜色 3 2" xfId="2919"/>
    <cellStyle name="强调文字颜色 3 2 2" xfId="2920"/>
    <cellStyle name="强调文字颜色 3 2 3" xfId="2921"/>
    <cellStyle name="强调文字颜色 3 2 4" xfId="2922"/>
    <cellStyle name="强调文字颜色 3 2 5" xfId="2923"/>
    <cellStyle name="强调文字颜色 3 2_2017年预算表（调整增加债券）" xfId="2924"/>
    <cellStyle name="强调文字颜色 3 3" xfId="2925"/>
    <cellStyle name="强调文字颜色 3 3 2" xfId="2926"/>
    <cellStyle name="强调文字颜色 3 3_2017年预算表（调整增加债券）" xfId="2927"/>
    <cellStyle name="强调文字颜色 3 4" xfId="2928"/>
    <cellStyle name="强调文字颜色 3 4 2" xfId="2929"/>
    <cellStyle name="强调文字颜色 3 5" xfId="2930"/>
    <cellStyle name="强调文字颜色 3 5 2" xfId="2931"/>
    <cellStyle name="强调文字颜色 3 6" xfId="2932"/>
    <cellStyle name="强调文字颜色 3 6 2" xfId="2933"/>
    <cellStyle name="强调文字颜色 3 7" xfId="2934"/>
    <cellStyle name="强调文字颜色 3 7 2" xfId="2935"/>
    <cellStyle name="强调文字颜色 3 8" xfId="2936"/>
    <cellStyle name="强调文字颜色 3 8 2" xfId="2937"/>
    <cellStyle name="强调文字颜色 3 9" xfId="2938"/>
    <cellStyle name="强调文字颜色 3 9 2" xfId="2939"/>
    <cellStyle name="强调文字颜色 4" xfId="2940"/>
    <cellStyle name="强调文字颜色 4 10" xfId="2941"/>
    <cellStyle name="强调文字颜色 4 2" xfId="2942"/>
    <cellStyle name="强调文字颜色 4 2 2" xfId="2943"/>
    <cellStyle name="强调文字颜色 4 2 3" xfId="2944"/>
    <cellStyle name="强调文字颜色 4 2 4" xfId="2945"/>
    <cellStyle name="强调文字颜色 4 2 5" xfId="2946"/>
    <cellStyle name="强调文字颜色 4 2_2017年预算表（调整增加债券）" xfId="2947"/>
    <cellStyle name="强调文字颜色 4 3" xfId="2948"/>
    <cellStyle name="强调文字颜色 4 3 2" xfId="2949"/>
    <cellStyle name="强调文字颜色 4 3_2017年预算表（调整增加债券）" xfId="2950"/>
    <cellStyle name="强调文字颜色 4 4" xfId="2951"/>
    <cellStyle name="强调文字颜色 4 4 2" xfId="2952"/>
    <cellStyle name="强调文字颜色 4 5" xfId="2953"/>
    <cellStyle name="强调文字颜色 4 5 2" xfId="2954"/>
    <cellStyle name="强调文字颜色 4 6" xfId="2955"/>
    <cellStyle name="强调文字颜色 4 6 2" xfId="2956"/>
    <cellStyle name="强调文字颜色 4 7" xfId="2957"/>
    <cellStyle name="强调文字颜色 4 7 2" xfId="2958"/>
    <cellStyle name="强调文字颜色 4 8" xfId="2959"/>
    <cellStyle name="强调文字颜色 4 8 2" xfId="2960"/>
    <cellStyle name="强调文字颜色 4 9" xfId="2961"/>
    <cellStyle name="强调文字颜色 4 9 2" xfId="2962"/>
    <cellStyle name="强调文字颜色 5" xfId="2963"/>
    <cellStyle name="强调文字颜色 5 10" xfId="2964"/>
    <cellStyle name="强调文字颜色 5 2" xfId="2965"/>
    <cellStyle name="强调文字颜色 5 2 2" xfId="2966"/>
    <cellStyle name="强调文字颜色 5 2 3" xfId="2967"/>
    <cellStyle name="强调文字颜色 5 2 4" xfId="2968"/>
    <cellStyle name="强调文字颜色 5 2 5" xfId="2969"/>
    <cellStyle name="强调文字颜色 5 2_2017年预算表（调整增加债券）" xfId="2970"/>
    <cellStyle name="强调文字颜色 5 3" xfId="2971"/>
    <cellStyle name="强调文字颜色 5 3 2" xfId="2972"/>
    <cellStyle name="强调文字颜色 5 3_2017年预算表（调整增加债券）" xfId="2973"/>
    <cellStyle name="强调文字颜色 5 4" xfId="2974"/>
    <cellStyle name="强调文字颜色 5 4 2" xfId="2975"/>
    <cellStyle name="强调文字颜色 5 5" xfId="2976"/>
    <cellStyle name="强调文字颜色 5 5 2" xfId="2977"/>
    <cellStyle name="强调文字颜色 5 6" xfId="2978"/>
    <cellStyle name="强调文字颜色 5 6 2" xfId="2979"/>
    <cellStyle name="强调文字颜色 5 7" xfId="2980"/>
    <cellStyle name="强调文字颜色 5 7 2" xfId="2981"/>
    <cellStyle name="强调文字颜色 5 8" xfId="2982"/>
    <cellStyle name="强调文字颜色 5 8 2" xfId="2983"/>
    <cellStyle name="强调文字颜色 5 9" xfId="2984"/>
    <cellStyle name="强调文字颜色 5 9 2" xfId="2985"/>
    <cellStyle name="强调文字颜色 6" xfId="2986"/>
    <cellStyle name="强调文字颜色 6 10" xfId="2987"/>
    <cellStyle name="强调文字颜色 6 2" xfId="2988"/>
    <cellStyle name="强调文字颜色 6 2 2" xfId="2989"/>
    <cellStyle name="强调文字颜色 6 2 3" xfId="2990"/>
    <cellStyle name="强调文字颜色 6 2 4" xfId="2991"/>
    <cellStyle name="强调文字颜色 6 2 5" xfId="2992"/>
    <cellStyle name="强调文字颜色 6 2_2017年预算表（调整增加债券）" xfId="2993"/>
    <cellStyle name="强调文字颜色 6 3" xfId="2994"/>
    <cellStyle name="强调文字颜色 6 3 2" xfId="2995"/>
    <cellStyle name="强调文字颜色 6 3_2017年预算表（调整增加债券）" xfId="2996"/>
    <cellStyle name="强调文字颜色 6 4" xfId="2997"/>
    <cellStyle name="强调文字颜色 6 4 2" xfId="2998"/>
    <cellStyle name="强调文字颜色 6 5" xfId="2999"/>
    <cellStyle name="强调文字颜色 6 5 2" xfId="3000"/>
    <cellStyle name="强调文字颜色 6 6" xfId="3001"/>
    <cellStyle name="强调文字颜色 6 6 2" xfId="3002"/>
    <cellStyle name="强调文字颜色 6 7" xfId="3003"/>
    <cellStyle name="强调文字颜色 6 7 2" xfId="3004"/>
    <cellStyle name="强调文字颜色 6 8" xfId="3005"/>
    <cellStyle name="强调文字颜色 6 8 2" xfId="3006"/>
    <cellStyle name="强调文字颜色 6 9" xfId="3007"/>
    <cellStyle name="强调文字颜色 6 9 2" xfId="3008"/>
    <cellStyle name="适中" xfId="3009"/>
    <cellStyle name="适中 10" xfId="3010"/>
    <cellStyle name="适中 2" xfId="3011"/>
    <cellStyle name="适中 2 2" xfId="3012"/>
    <cellStyle name="适中 2 3" xfId="3013"/>
    <cellStyle name="适中 2 4" xfId="3014"/>
    <cellStyle name="适中 2 5" xfId="3015"/>
    <cellStyle name="适中 2_张掖2016年政府债务限额" xfId="3016"/>
    <cellStyle name="适中 3" xfId="3017"/>
    <cellStyle name="适中 3 2" xfId="3018"/>
    <cellStyle name="适中 3_2017年预算表（调整增加债券）" xfId="3019"/>
    <cellStyle name="适中 4" xfId="3020"/>
    <cellStyle name="适中 4 2" xfId="3021"/>
    <cellStyle name="适中 5" xfId="3022"/>
    <cellStyle name="适中 5 2" xfId="3023"/>
    <cellStyle name="适中 6" xfId="3024"/>
    <cellStyle name="适中 6 2" xfId="3025"/>
    <cellStyle name="适中 7" xfId="3026"/>
    <cellStyle name="适中 7 2" xfId="3027"/>
    <cellStyle name="适中 8" xfId="3028"/>
    <cellStyle name="适中 8 2" xfId="3029"/>
    <cellStyle name="适中 9" xfId="3030"/>
    <cellStyle name="适中 9 2" xfId="3031"/>
    <cellStyle name="输出" xfId="3032"/>
    <cellStyle name="输出 10" xfId="3033"/>
    <cellStyle name="输出 2" xfId="3034"/>
    <cellStyle name="输出 2 10" xfId="3035"/>
    <cellStyle name="输出 2 11" xfId="3036"/>
    <cellStyle name="输出 2 2" xfId="3037"/>
    <cellStyle name="输出 2 2 2" xfId="3038"/>
    <cellStyle name="输出 2 2_Sheet3" xfId="3039"/>
    <cellStyle name="输出 2 3" xfId="3040"/>
    <cellStyle name="输出 2 3 2" xfId="3041"/>
    <cellStyle name="输出 2 3_Sheet3" xfId="3042"/>
    <cellStyle name="输出 2 4" xfId="3043"/>
    <cellStyle name="输出 2 4 2" xfId="3044"/>
    <cellStyle name="输出 2 4_Sheet3" xfId="3045"/>
    <cellStyle name="输出 2 5" xfId="3046"/>
    <cellStyle name="输出 2 5 2" xfId="3047"/>
    <cellStyle name="输出 2 5_Sheet3" xfId="3048"/>
    <cellStyle name="输出 2 6" xfId="3049"/>
    <cellStyle name="输出 2 6 2" xfId="3050"/>
    <cellStyle name="输出 2 6_Sheet3" xfId="3051"/>
    <cellStyle name="输出 2 7" xfId="3052"/>
    <cellStyle name="输出 2 7 2" xfId="3053"/>
    <cellStyle name="输出 2 7_Sheet3" xfId="3054"/>
    <cellStyle name="输出 2 8" xfId="3055"/>
    <cellStyle name="输出 2 9" xfId="3056"/>
    <cellStyle name="输出 2_2017年预算表（调整增加债券）" xfId="3057"/>
    <cellStyle name="输出 3" xfId="3058"/>
    <cellStyle name="输出 3 2" xfId="3059"/>
    <cellStyle name="输出 3 2 2" xfId="3060"/>
    <cellStyle name="输出 3 2_Sheet3" xfId="3061"/>
    <cellStyle name="输出 3 3" xfId="3062"/>
    <cellStyle name="输出 3 3 2" xfId="3063"/>
    <cellStyle name="输出 3 3_Sheet3" xfId="3064"/>
    <cellStyle name="输出 3 4" xfId="3065"/>
    <cellStyle name="输出 3 4 2" xfId="3066"/>
    <cellStyle name="输出 3 4_Sheet3" xfId="3067"/>
    <cellStyle name="输出 3 5" xfId="3068"/>
    <cellStyle name="输出 3 5 2" xfId="3069"/>
    <cellStyle name="输出 3 5_Sheet3" xfId="3070"/>
    <cellStyle name="输出 3 6" xfId="3071"/>
    <cellStyle name="输出 3 6 2" xfId="3072"/>
    <cellStyle name="输出 3 6_Sheet3" xfId="3073"/>
    <cellStyle name="输出 3 7" xfId="3074"/>
    <cellStyle name="输出 3 7 2" xfId="3075"/>
    <cellStyle name="输出 3 7_Sheet3" xfId="3076"/>
    <cellStyle name="输出 3 8" xfId="3077"/>
    <cellStyle name="输出 3_2017年预算表（调整增加债券）" xfId="3078"/>
    <cellStyle name="输出 4" xfId="3079"/>
    <cellStyle name="输出 4 2" xfId="3080"/>
    <cellStyle name="输出 4_Sheet3" xfId="3081"/>
    <cellStyle name="输出 5" xfId="3082"/>
    <cellStyle name="输出 5 2" xfId="3083"/>
    <cellStyle name="输出 5_Sheet3" xfId="3084"/>
    <cellStyle name="输出 6" xfId="3085"/>
    <cellStyle name="输出 7" xfId="3086"/>
    <cellStyle name="输出 8" xfId="3087"/>
    <cellStyle name="输出 9" xfId="3088"/>
    <cellStyle name="输入" xfId="3089"/>
    <cellStyle name="输入 10" xfId="3090"/>
    <cellStyle name="输入 2" xfId="3091"/>
    <cellStyle name="输入 2 10" xfId="3092"/>
    <cellStyle name="输入 2 10 2" xfId="3093"/>
    <cellStyle name="输入 2 10_Sheet3" xfId="3094"/>
    <cellStyle name="输入 2 11" xfId="3095"/>
    <cellStyle name="输入 2 12" xfId="3096"/>
    <cellStyle name="输入 2 13" xfId="3097"/>
    <cellStyle name="输入 2 14" xfId="3098"/>
    <cellStyle name="输入 2 15" xfId="3099"/>
    <cellStyle name="输入 2 16" xfId="3100"/>
    <cellStyle name="输入 2 17" xfId="3101"/>
    <cellStyle name="输入 2 2" xfId="3102"/>
    <cellStyle name="输入 2 2 2" xfId="3103"/>
    <cellStyle name="输入 2 2 2 2" xfId="3104"/>
    <cellStyle name="输入 2 2 2_Sheet3" xfId="3105"/>
    <cellStyle name="输入 2 2 3" xfId="3106"/>
    <cellStyle name="输入 2 2_Sheet3" xfId="3107"/>
    <cellStyle name="输入 2 3" xfId="3108"/>
    <cellStyle name="输入 2 3 2" xfId="3109"/>
    <cellStyle name="输入 2 3 2 2" xfId="3110"/>
    <cellStyle name="输入 2 3 2_Sheet3" xfId="3111"/>
    <cellStyle name="输入 2 3 3" xfId="3112"/>
    <cellStyle name="输入 2 3_Sheet3" xfId="3113"/>
    <cellStyle name="输入 2 4" xfId="3114"/>
    <cellStyle name="输入 2 4 2" xfId="3115"/>
    <cellStyle name="输入 2 4 2 2" xfId="3116"/>
    <cellStyle name="输入 2 4 2_Sheet3" xfId="3117"/>
    <cellStyle name="输入 2 4 3" xfId="3118"/>
    <cellStyle name="输入 2 4_Sheet3" xfId="3119"/>
    <cellStyle name="输入 2 5" xfId="3120"/>
    <cellStyle name="输入 2 5 2" xfId="3121"/>
    <cellStyle name="输入 2 5 2 2" xfId="3122"/>
    <cellStyle name="输入 2 5 2_Sheet3" xfId="3123"/>
    <cellStyle name="输入 2 5 3" xfId="3124"/>
    <cellStyle name="输入 2 5_Sheet3" xfId="3125"/>
    <cellStyle name="输入 2 6" xfId="3126"/>
    <cellStyle name="输入 2 6 2" xfId="3127"/>
    <cellStyle name="输入 2 6 2 2" xfId="3128"/>
    <cellStyle name="输入 2 6 2_Sheet3" xfId="3129"/>
    <cellStyle name="输入 2 6 3" xfId="3130"/>
    <cellStyle name="输入 2 6_Sheet3" xfId="3131"/>
    <cellStyle name="输入 2 7" xfId="3132"/>
    <cellStyle name="输入 2 7 2" xfId="3133"/>
    <cellStyle name="输入 2 7 2 2" xfId="3134"/>
    <cellStyle name="输入 2 7 2_Sheet3" xfId="3135"/>
    <cellStyle name="输入 2 7 3" xfId="3136"/>
    <cellStyle name="输入 2 7_Sheet3" xfId="3137"/>
    <cellStyle name="输入 2 8" xfId="3138"/>
    <cellStyle name="输入 2 8 2" xfId="3139"/>
    <cellStyle name="输入 2 8_Sheet3" xfId="3140"/>
    <cellStyle name="输入 2 9" xfId="3141"/>
    <cellStyle name="输入 2 9 2" xfId="3142"/>
    <cellStyle name="输入 2 9_Sheet3" xfId="3143"/>
    <cellStyle name="输入 2_Sheet3" xfId="3144"/>
    <cellStyle name="输入 3" xfId="3145"/>
    <cellStyle name="输入 3 10" xfId="3146"/>
    <cellStyle name="输入 3 10 2" xfId="3147"/>
    <cellStyle name="输入 3 10_Sheet3" xfId="3148"/>
    <cellStyle name="输入 3 11" xfId="3149"/>
    <cellStyle name="输入 3 2" xfId="3150"/>
    <cellStyle name="输入 3 2 2" xfId="3151"/>
    <cellStyle name="输入 3 2 2 2" xfId="3152"/>
    <cellStyle name="输入 3 2 2_Sheet3" xfId="3153"/>
    <cellStyle name="输入 3 2 3" xfId="3154"/>
    <cellStyle name="输入 3 2_Sheet3" xfId="3155"/>
    <cellStyle name="输入 3 3" xfId="3156"/>
    <cellStyle name="输入 3 3 2" xfId="3157"/>
    <cellStyle name="输入 3 3 2 2" xfId="3158"/>
    <cellStyle name="输入 3 3 2_Sheet3" xfId="3159"/>
    <cellStyle name="输入 3 3 3" xfId="3160"/>
    <cellStyle name="输入 3 3_Sheet3" xfId="3161"/>
    <cellStyle name="输入 3 4" xfId="3162"/>
    <cellStyle name="输入 3 4 2" xfId="3163"/>
    <cellStyle name="输入 3 4 2 2" xfId="3164"/>
    <cellStyle name="输入 3 4 2_Sheet3" xfId="3165"/>
    <cellStyle name="输入 3 4 3" xfId="3166"/>
    <cellStyle name="输入 3 4_Sheet3" xfId="3167"/>
    <cellStyle name="输入 3 5" xfId="3168"/>
    <cellStyle name="输入 3 5 2" xfId="3169"/>
    <cellStyle name="输入 3 5 2 2" xfId="3170"/>
    <cellStyle name="输入 3 5 2_Sheet3" xfId="3171"/>
    <cellStyle name="输入 3 5 3" xfId="3172"/>
    <cellStyle name="输入 3 5_Sheet3" xfId="3173"/>
    <cellStyle name="输入 3 6" xfId="3174"/>
    <cellStyle name="输入 3 6 2" xfId="3175"/>
    <cellStyle name="输入 3 6 2 2" xfId="3176"/>
    <cellStyle name="输入 3 6 2_Sheet3" xfId="3177"/>
    <cellStyle name="输入 3 6 3" xfId="3178"/>
    <cellStyle name="输入 3 6_Sheet3" xfId="3179"/>
    <cellStyle name="输入 3 7" xfId="3180"/>
    <cellStyle name="输入 3 7 2" xfId="3181"/>
    <cellStyle name="输入 3 7 2 2" xfId="3182"/>
    <cellStyle name="输入 3 7 2_Sheet3" xfId="3183"/>
    <cellStyle name="输入 3 7 3" xfId="3184"/>
    <cellStyle name="输入 3 7_Sheet3" xfId="3185"/>
    <cellStyle name="输入 3 8" xfId="3186"/>
    <cellStyle name="输入 3 8 2" xfId="3187"/>
    <cellStyle name="输入 3 8_Sheet3" xfId="3188"/>
    <cellStyle name="输入 3 9" xfId="3189"/>
    <cellStyle name="输入 3 9 2" xfId="3190"/>
    <cellStyle name="输入 3 9_Sheet3" xfId="3191"/>
    <cellStyle name="输入 3_2017年预算表（调整增加债券）" xfId="3192"/>
    <cellStyle name="输入 4" xfId="3193"/>
    <cellStyle name="输入 4 2" xfId="3194"/>
    <cellStyle name="输入 4 2 2" xfId="3195"/>
    <cellStyle name="输入 4 2_Sheet3" xfId="3196"/>
    <cellStyle name="输入 4 3" xfId="3197"/>
    <cellStyle name="输入 4_Sheet3" xfId="3198"/>
    <cellStyle name="输入 5" xfId="3199"/>
    <cellStyle name="输入 5 2" xfId="3200"/>
    <cellStyle name="输入 5 2 2" xfId="3201"/>
    <cellStyle name="输入 5 2_Sheet3" xfId="3202"/>
    <cellStyle name="输入 5 3" xfId="3203"/>
    <cellStyle name="输入 5_Sheet3" xfId="3204"/>
    <cellStyle name="输入 6" xfId="3205"/>
    <cellStyle name="输入 7" xfId="3206"/>
    <cellStyle name="输入 8" xfId="3207"/>
    <cellStyle name="输入 9" xfId="3208"/>
    <cellStyle name="数字" xfId="3209"/>
    <cellStyle name="数字 2" xfId="3210"/>
    <cellStyle name="未定义" xfId="3211"/>
    <cellStyle name="小数" xfId="3212"/>
    <cellStyle name="小数 2" xfId="3213"/>
    <cellStyle name="样式 1" xfId="3214"/>
    <cellStyle name="样式 1 2" xfId="3215"/>
    <cellStyle name="样式 1 3" xfId="3216"/>
    <cellStyle name="样式 1 4" xfId="3217"/>
    <cellStyle name="Followed Hyperlink" xfId="3218"/>
    <cellStyle name="注释" xfId="3219"/>
    <cellStyle name="注释 10" xfId="3220"/>
    <cellStyle name="注释 2" xfId="3221"/>
    <cellStyle name="注释 2 10" xfId="3222"/>
    <cellStyle name="注释 2 10 2" xfId="3223"/>
    <cellStyle name="注释 2 10_Sheet3" xfId="3224"/>
    <cellStyle name="注释 2 11" xfId="3225"/>
    <cellStyle name="注释 2 12" xfId="3226"/>
    <cellStyle name="注释 2 13" xfId="3227"/>
    <cellStyle name="注释 2 14" xfId="3228"/>
    <cellStyle name="注释 2 15" xfId="3229"/>
    <cellStyle name="注释 2 16" xfId="3230"/>
    <cellStyle name="注释 2 17" xfId="3231"/>
    <cellStyle name="注释 2 2" xfId="3232"/>
    <cellStyle name="注释 2 2 2" xfId="3233"/>
    <cellStyle name="注释 2 2 2 2" xfId="3234"/>
    <cellStyle name="注释 2 2 2_Sheet3" xfId="3235"/>
    <cellStyle name="注释 2 2 3" xfId="3236"/>
    <cellStyle name="注释 2 2_Sheet3" xfId="3237"/>
    <cellStyle name="注释 2 3" xfId="3238"/>
    <cellStyle name="注释 2 3 2" xfId="3239"/>
    <cellStyle name="注释 2 3 2 2" xfId="3240"/>
    <cellStyle name="注释 2 3 2_Sheet3" xfId="3241"/>
    <cellStyle name="注释 2 3 3" xfId="3242"/>
    <cellStyle name="注释 2 3_Sheet3" xfId="3243"/>
    <cellStyle name="注释 2 4" xfId="3244"/>
    <cellStyle name="注释 2 4 2" xfId="3245"/>
    <cellStyle name="注释 2 4 2 2" xfId="3246"/>
    <cellStyle name="注释 2 4 2_Sheet3" xfId="3247"/>
    <cellStyle name="注释 2 4 3" xfId="3248"/>
    <cellStyle name="注释 2 4_Sheet3" xfId="3249"/>
    <cellStyle name="注释 2 5" xfId="3250"/>
    <cellStyle name="注释 2 5 2" xfId="3251"/>
    <cellStyle name="注释 2 5 2 2" xfId="3252"/>
    <cellStyle name="注释 2 5 2_Sheet3" xfId="3253"/>
    <cellStyle name="注释 2 5 3" xfId="3254"/>
    <cellStyle name="注释 2 5_Sheet3" xfId="3255"/>
    <cellStyle name="注释 2 6" xfId="3256"/>
    <cellStyle name="注释 2 6 2" xfId="3257"/>
    <cellStyle name="注释 2 6 2 2" xfId="3258"/>
    <cellStyle name="注释 2 6 2_Sheet3" xfId="3259"/>
    <cellStyle name="注释 2 6 3" xfId="3260"/>
    <cellStyle name="注释 2 6_Sheet3" xfId="3261"/>
    <cellStyle name="注释 2 7" xfId="3262"/>
    <cellStyle name="注释 2 7 2" xfId="3263"/>
    <cellStyle name="注释 2 7 2 2" xfId="3264"/>
    <cellStyle name="注释 2 7 2_Sheet3" xfId="3265"/>
    <cellStyle name="注释 2 7 3" xfId="3266"/>
    <cellStyle name="注释 2 7_Sheet3" xfId="3267"/>
    <cellStyle name="注释 2 8" xfId="3268"/>
    <cellStyle name="注释 2 8 2" xfId="3269"/>
    <cellStyle name="注释 2 8_Sheet3" xfId="3270"/>
    <cellStyle name="注释 2 9" xfId="3271"/>
    <cellStyle name="注释 2 9 2" xfId="3272"/>
    <cellStyle name="注释 2 9_Sheet3" xfId="3273"/>
    <cellStyle name="注释 2_Sheet3" xfId="3274"/>
    <cellStyle name="注释 3" xfId="3275"/>
    <cellStyle name="注释 3 10" xfId="3276"/>
    <cellStyle name="注释 3 10 2" xfId="3277"/>
    <cellStyle name="注释 3 10_Sheet3" xfId="3278"/>
    <cellStyle name="注释 3 11" xfId="3279"/>
    <cellStyle name="注释 3 2" xfId="3280"/>
    <cellStyle name="注释 3 2 2" xfId="3281"/>
    <cellStyle name="注释 3 2 2 2" xfId="3282"/>
    <cellStyle name="注释 3 2 2_Sheet3" xfId="3283"/>
    <cellStyle name="注释 3 2 3" xfId="3284"/>
    <cellStyle name="注释 3 2_Sheet3" xfId="3285"/>
    <cellStyle name="注释 3 3" xfId="3286"/>
    <cellStyle name="注释 3 3 2" xfId="3287"/>
    <cellStyle name="注释 3 3 2 2" xfId="3288"/>
    <cellStyle name="注释 3 3 2_Sheet3" xfId="3289"/>
    <cellStyle name="注释 3 3 3" xfId="3290"/>
    <cellStyle name="注释 3 3_Sheet3" xfId="3291"/>
    <cellStyle name="注释 3 4" xfId="3292"/>
    <cellStyle name="注释 3 4 2" xfId="3293"/>
    <cellStyle name="注释 3 4 2 2" xfId="3294"/>
    <cellStyle name="注释 3 4 2_Sheet3" xfId="3295"/>
    <cellStyle name="注释 3 4 3" xfId="3296"/>
    <cellStyle name="注释 3 4_Sheet3" xfId="3297"/>
    <cellStyle name="注释 3 5" xfId="3298"/>
    <cellStyle name="注释 3 5 2" xfId="3299"/>
    <cellStyle name="注释 3 5 2 2" xfId="3300"/>
    <cellStyle name="注释 3 5 2_Sheet3" xfId="3301"/>
    <cellStyle name="注释 3 5 3" xfId="3302"/>
    <cellStyle name="注释 3 5_Sheet3" xfId="3303"/>
    <cellStyle name="注释 3 6" xfId="3304"/>
    <cellStyle name="注释 3 6 2" xfId="3305"/>
    <cellStyle name="注释 3 6 2 2" xfId="3306"/>
    <cellStyle name="注释 3 6 2_Sheet3" xfId="3307"/>
    <cellStyle name="注释 3 6 3" xfId="3308"/>
    <cellStyle name="注释 3 6_Sheet3" xfId="3309"/>
    <cellStyle name="注释 3 7" xfId="3310"/>
    <cellStyle name="注释 3 7 2" xfId="3311"/>
    <cellStyle name="注释 3 7 2 2" xfId="3312"/>
    <cellStyle name="注释 3 7 2_Sheet3" xfId="3313"/>
    <cellStyle name="注释 3 7 3" xfId="3314"/>
    <cellStyle name="注释 3 7_Sheet3" xfId="3315"/>
    <cellStyle name="注释 3 8" xfId="3316"/>
    <cellStyle name="注释 3 8 2" xfId="3317"/>
    <cellStyle name="注释 3 8_Sheet3" xfId="3318"/>
    <cellStyle name="注释 3 9" xfId="3319"/>
    <cellStyle name="注释 3 9 2" xfId="3320"/>
    <cellStyle name="注释 3 9_Sheet3" xfId="3321"/>
    <cellStyle name="注释 3_2017年预算表（调整增加债券）" xfId="3322"/>
    <cellStyle name="注释 4" xfId="3323"/>
    <cellStyle name="注释 4 2" xfId="3324"/>
    <cellStyle name="注释 4 2 2" xfId="3325"/>
    <cellStyle name="注释 4 2_Sheet3" xfId="3326"/>
    <cellStyle name="注释 4 3" xfId="3327"/>
    <cellStyle name="注释 4_Sheet3" xfId="3328"/>
    <cellStyle name="注释 5" xfId="3329"/>
    <cellStyle name="注释 5 2" xfId="3330"/>
    <cellStyle name="注释 5 2 2" xfId="3331"/>
    <cellStyle name="注释 5 2_Sheet3" xfId="3332"/>
    <cellStyle name="注释 5 3" xfId="3333"/>
    <cellStyle name="注释 5_Sheet3" xfId="3334"/>
    <cellStyle name="注释 6" xfId="3335"/>
    <cellStyle name="注释 7" xfId="3336"/>
    <cellStyle name="注释 8" xfId="3337"/>
    <cellStyle name="注释 9" xfId="3338"/>
    <cellStyle name="콤마 [0]_BOILER-CO1" xfId="3339"/>
    <cellStyle name="콤마_BOILER-CO1" xfId="3340"/>
    <cellStyle name="통화 [0]_BOILER-CO1" xfId="3341"/>
    <cellStyle name="통화_BOILER-CO1" xfId="3342"/>
    <cellStyle name="표준_0N-HANDLING " xfId="3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7</v>
      </c>
    </row>
    <row r="4" spans="1:2" ht="14.25">
      <c r="A4" t="s">
        <v>3</v>
      </c>
      <c r="B4">
        <v>2</v>
      </c>
    </row>
    <row r="5" spans="1:2" ht="14.25">
      <c r="A5" t="s">
        <v>4</v>
      </c>
      <c r="B5">
        <v>26</v>
      </c>
    </row>
    <row r="6" spans="1:2" ht="14.25">
      <c r="A6" t="s">
        <v>5</v>
      </c>
      <c r="B6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1" max="1" width="31.875" style="34" customWidth="1"/>
    <col min="2" max="2" width="11.50390625" style="34" customWidth="1"/>
    <col min="3" max="3" width="11.125" style="34" customWidth="1"/>
    <col min="4" max="4" width="10.625" style="34" customWidth="1"/>
    <col min="5" max="5" width="10.625" style="34" hidden="1" customWidth="1"/>
    <col min="6" max="6" width="9.75390625" style="34" customWidth="1"/>
    <col min="7" max="16384" width="9.00390625" style="35" customWidth="1"/>
  </cols>
  <sheetData>
    <row r="1" spans="1:6" ht="30" customHeight="1">
      <c r="A1" s="150" t="s">
        <v>128</v>
      </c>
      <c r="B1" s="150"/>
      <c r="C1" s="150"/>
      <c r="D1" s="150"/>
      <c r="E1" s="150"/>
      <c r="F1" s="150"/>
    </row>
    <row r="2" spans="1:6" ht="30.75" customHeight="1">
      <c r="A2" s="18"/>
      <c r="B2" s="18"/>
      <c r="C2" s="18"/>
      <c r="D2" s="19"/>
      <c r="E2" s="19"/>
      <c r="F2" s="19"/>
    </row>
    <row r="3" spans="1:6" ht="20.25" customHeight="1">
      <c r="A3" s="20"/>
      <c r="B3" s="20"/>
      <c r="C3" s="20"/>
      <c r="D3" s="151" t="s">
        <v>19</v>
      </c>
      <c r="E3" s="151"/>
      <c r="F3" s="151"/>
    </row>
    <row r="4" spans="1:8" ht="35.25" customHeight="1">
      <c r="A4" s="21" t="s">
        <v>20</v>
      </c>
      <c r="B4" s="21" t="s">
        <v>48</v>
      </c>
      <c r="C4" s="21" t="s">
        <v>22</v>
      </c>
      <c r="D4" s="21" t="s">
        <v>23</v>
      </c>
      <c r="E4" s="21" t="s">
        <v>24</v>
      </c>
      <c r="F4" s="21" t="s">
        <v>25</v>
      </c>
      <c r="H4" s="36" t="s">
        <v>91</v>
      </c>
    </row>
    <row r="5" spans="1:8" ht="21.75" customHeight="1">
      <c r="A5" s="37" t="s">
        <v>92</v>
      </c>
      <c r="B5" s="146">
        <f>+C5+H5</f>
        <v>210651</v>
      </c>
      <c r="C5" s="146">
        <f>SUM(C6:C27)</f>
        <v>209847</v>
      </c>
      <c r="D5" s="147">
        <f aca="true" t="shared" si="0" ref="D5:D26">C5/B5*100</f>
        <v>99.61832604639902</v>
      </c>
      <c r="E5" s="146">
        <f>SUM(E6:E27)</f>
        <v>157437</v>
      </c>
      <c r="F5" s="147">
        <f aca="true" t="shared" si="1" ref="F5:F26">C5/E5*100-100</f>
        <v>33.289506278701964</v>
      </c>
      <c r="H5" s="38">
        <f>SUM(H6:H25)</f>
        <v>804</v>
      </c>
    </row>
    <row r="6" spans="1:8" ht="21.75" customHeight="1">
      <c r="A6" s="39" t="s">
        <v>50</v>
      </c>
      <c r="B6" s="38">
        <v>30116</v>
      </c>
      <c r="C6" s="40">
        <v>30006</v>
      </c>
      <c r="D6" s="9">
        <f t="shared" si="0"/>
        <v>99.63474565015275</v>
      </c>
      <c r="E6" s="40">
        <v>32591</v>
      </c>
      <c r="F6" s="9">
        <f t="shared" si="1"/>
        <v>-7.931637568653926</v>
      </c>
      <c r="H6" s="34">
        <v>110</v>
      </c>
    </row>
    <row r="7" spans="1:8" ht="21.75" customHeight="1">
      <c r="A7" s="41" t="s">
        <v>51</v>
      </c>
      <c r="B7" s="38">
        <v>0</v>
      </c>
      <c r="C7" s="40">
        <v>0</v>
      </c>
      <c r="D7" s="9"/>
      <c r="E7" s="40">
        <v>0</v>
      </c>
      <c r="F7" s="9"/>
      <c r="H7" s="34"/>
    </row>
    <row r="8" spans="1:8" ht="21.75" customHeight="1">
      <c r="A8" s="41" t="s">
        <v>52</v>
      </c>
      <c r="B8" s="38">
        <v>275</v>
      </c>
      <c r="C8" s="40">
        <v>275</v>
      </c>
      <c r="D8" s="9">
        <f t="shared" si="0"/>
        <v>100</v>
      </c>
      <c r="E8" s="40">
        <v>124</v>
      </c>
      <c r="F8" s="9">
        <f t="shared" si="1"/>
        <v>121.7741935483871</v>
      </c>
      <c r="H8" s="34"/>
    </row>
    <row r="9" spans="1:8" ht="21.75" customHeight="1">
      <c r="A9" s="41" t="s">
        <v>53</v>
      </c>
      <c r="B9" s="38">
        <v>14238</v>
      </c>
      <c r="C9" s="40">
        <v>14238</v>
      </c>
      <c r="D9" s="9">
        <f t="shared" si="0"/>
        <v>100</v>
      </c>
      <c r="E9" s="40">
        <v>10771</v>
      </c>
      <c r="F9" s="9">
        <f t="shared" si="1"/>
        <v>32.188283353449066</v>
      </c>
      <c r="H9" s="34"/>
    </row>
    <row r="10" spans="1:8" ht="21.75" customHeight="1">
      <c r="A10" s="41" t="s">
        <v>9</v>
      </c>
      <c r="B10" s="38">
        <v>15203</v>
      </c>
      <c r="C10" s="40">
        <v>15158</v>
      </c>
      <c r="D10" s="9">
        <f t="shared" si="0"/>
        <v>99.70400578833124</v>
      </c>
      <c r="E10" s="40">
        <v>14460</v>
      </c>
      <c r="F10" s="9">
        <f t="shared" si="1"/>
        <v>4.827109266943296</v>
      </c>
      <c r="H10" s="34">
        <v>45</v>
      </c>
    </row>
    <row r="11" spans="1:8" ht="21.75" customHeight="1">
      <c r="A11" s="41" t="s">
        <v>10</v>
      </c>
      <c r="B11" s="38">
        <v>2986</v>
      </c>
      <c r="C11" s="40">
        <v>2986</v>
      </c>
      <c r="D11" s="9">
        <f t="shared" si="0"/>
        <v>100</v>
      </c>
      <c r="E11" s="40">
        <v>3311</v>
      </c>
      <c r="F11" s="9">
        <f t="shared" si="1"/>
        <v>-9.815765629719124</v>
      </c>
      <c r="H11" s="34"/>
    </row>
    <row r="12" spans="1:8" ht="21.75" customHeight="1">
      <c r="A12" s="41" t="s">
        <v>11</v>
      </c>
      <c r="B12" s="38">
        <v>12143</v>
      </c>
      <c r="C12" s="40">
        <v>12143</v>
      </c>
      <c r="D12" s="9">
        <f t="shared" si="0"/>
        <v>100</v>
      </c>
      <c r="E12" s="40">
        <v>8316</v>
      </c>
      <c r="F12" s="9">
        <f t="shared" si="1"/>
        <v>46.01972101972103</v>
      </c>
      <c r="H12" s="34"/>
    </row>
    <row r="13" spans="1:8" ht="21.75" customHeight="1">
      <c r="A13" s="41" t="s">
        <v>12</v>
      </c>
      <c r="B13" s="38">
        <v>19953</v>
      </c>
      <c r="C13" s="40">
        <v>19953</v>
      </c>
      <c r="D13" s="9">
        <f t="shared" si="0"/>
        <v>100</v>
      </c>
      <c r="E13" s="40">
        <v>21522</v>
      </c>
      <c r="F13" s="9">
        <f t="shared" si="1"/>
        <v>-7.290214664064678</v>
      </c>
      <c r="H13" s="34"/>
    </row>
    <row r="14" spans="1:8" ht="21.75" customHeight="1">
      <c r="A14" s="41" t="s">
        <v>13</v>
      </c>
      <c r="B14" s="38">
        <v>15048</v>
      </c>
      <c r="C14" s="40">
        <v>15048</v>
      </c>
      <c r="D14" s="9">
        <f t="shared" si="0"/>
        <v>100</v>
      </c>
      <c r="E14" s="40">
        <v>17076</v>
      </c>
      <c r="F14" s="9">
        <f t="shared" si="1"/>
        <v>-11.876317638791292</v>
      </c>
      <c r="H14" s="34"/>
    </row>
    <row r="15" spans="1:8" ht="21.75" customHeight="1">
      <c r="A15" s="41" t="s">
        <v>14</v>
      </c>
      <c r="B15" s="38">
        <v>37386</v>
      </c>
      <c r="C15" s="40">
        <v>37386</v>
      </c>
      <c r="D15" s="9">
        <f t="shared" si="0"/>
        <v>100</v>
      </c>
      <c r="E15" s="40">
        <v>3927</v>
      </c>
      <c r="F15" s="9">
        <f t="shared" si="1"/>
        <v>852.0244461420932</v>
      </c>
      <c r="H15" s="34"/>
    </row>
    <row r="16" spans="1:8" ht="21.75" customHeight="1">
      <c r="A16" s="41" t="s">
        <v>15</v>
      </c>
      <c r="B16" s="38">
        <v>1459</v>
      </c>
      <c r="C16" s="40">
        <v>1459</v>
      </c>
      <c r="D16" s="9">
        <f t="shared" si="0"/>
        <v>100</v>
      </c>
      <c r="E16" s="40">
        <v>6098</v>
      </c>
      <c r="F16" s="9">
        <f t="shared" si="1"/>
        <v>-76.07412266316825</v>
      </c>
      <c r="H16" s="34"/>
    </row>
    <row r="17" spans="1:8" ht="21.75" customHeight="1">
      <c r="A17" s="41" t="s">
        <v>16</v>
      </c>
      <c r="B17" s="38">
        <v>14332</v>
      </c>
      <c r="C17" s="40">
        <v>14332</v>
      </c>
      <c r="D17" s="9">
        <f t="shared" si="0"/>
        <v>100</v>
      </c>
      <c r="E17" s="40">
        <v>12213</v>
      </c>
      <c r="F17" s="9">
        <f t="shared" si="1"/>
        <v>17.35036436583968</v>
      </c>
      <c r="H17" s="34"/>
    </row>
    <row r="18" spans="1:8" ht="21.75" customHeight="1">
      <c r="A18" s="41" t="s">
        <v>17</v>
      </c>
      <c r="B18" s="38">
        <v>21817</v>
      </c>
      <c r="C18" s="40">
        <v>21817</v>
      </c>
      <c r="D18" s="9">
        <f t="shared" si="0"/>
        <v>100</v>
      </c>
      <c r="E18" s="40">
        <v>4804</v>
      </c>
      <c r="F18" s="9">
        <f t="shared" si="1"/>
        <v>354.1423813488759</v>
      </c>
      <c r="H18" s="34"/>
    </row>
    <row r="19" spans="1:8" ht="21.75" customHeight="1">
      <c r="A19" s="39" t="s">
        <v>54</v>
      </c>
      <c r="B19" s="38">
        <v>1129</v>
      </c>
      <c r="C19" s="40">
        <v>1129</v>
      </c>
      <c r="D19" s="9">
        <f t="shared" si="0"/>
        <v>100</v>
      </c>
      <c r="E19" s="40">
        <v>2889</v>
      </c>
      <c r="F19" s="9">
        <f t="shared" si="1"/>
        <v>-60.92073381793008</v>
      </c>
      <c r="H19" s="34"/>
    </row>
    <row r="20" spans="1:8" ht="21.75" customHeight="1">
      <c r="A20" s="39" t="s">
        <v>55</v>
      </c>
      <c r="B20" s="38">
        <v>858</v>
      </c>
      <c r="C20" s="40">
        <v>347</v>
      </c>
      <c r="D20" s="9">
        <f t="shared" si="0"/>
        <v>40.442890442890445</v>
      </c>
      <c r="E20" s="40">
        <v>3461</v>
      </c>
      <c r="F20" s="9">
        <f t="shared" si="1"/>
        <v>-89.97399595492632</v>
      </c>
      <c r="H20" s="34">
        <v>511</v>
      </c>
    </row>
    <row r="21" spans="1:8" ht="21.75" customHeight="1">
      <c r="A21" s="39" t="s">
        <v>56</v>
      </c>
      <c r="B21" s="38">
        <v>7256</v>
      </c>
      <c r="C21" s="40">
        <v>7256</v>
      </c>
      <c r="D21" s="9">
        <f t="shared" si="0"/>
        <v>100</v>
      </c>
      <c r="E21" s="40">
        <v>3850</v>
      </c>
      <c r="F21" s="9">
        <f t="shared" si="1"/>
        <v>88.46753246753246</v>
      </c>
      <c r="H21" s="34"/>
    </row>
    <row r="22" spans="1:8" s="63" customFormat="1" ht="21.75" customHeight="1">
      <c r="A22" s="64" t="s">
        <v>18</v>
      </c>
      <c r="B22" s="38">
        <v>7686</v>
      </c>
      <c r="C22" s="40">
        <v>7548</v>
      </c>
      <c r="D22" s="65">
        <f t="shared" si="0"/>
        <v>98.20452771272443</v>
      </c>
      <c r="E22" s="40">
        <v>7015</v>
      </c>
      <c r="F22" s="65">
        <f t="shared" si="1"/>
        <v>7.598004276550242</v>
      </c>
      <c r="H22" s="66">
        <v>138</v>
      </c>
    </row>
    <row r="23" spans="1:8" ht="21.75" customHeight="1">
      <c r="A23" s="39" t="s">
        <v>57</v>
      </c>
      <c r="B23" s="38">
        <v>1826</v>
      </c>
      <c r="C23" s="40">
        <v>1826</v>
      </c>
      <c r="D23" s="9">
        <f t="shared" si="0"/>
        <v>100</v>
      </c>
      <c r="E23" s="40">
        <v>835</v>
      </c>
      <c r="F23" s="9">
        <f t="shared" si="1"/>
        <v>118.68263473053892</v>
      </c>
      <c r="H23" s="34"/>
    </row>
    <row r="24" spans="1:6" ht="21.75" customHeight="1">
      <c r="A24" s="39" t="s">
        <v>99</v>
      </c>
      <c r="B24" s="38">
        <v>1699</v>
      </c>
      <c r="C24" s="40">
        <v>1699</v>
      </c>
      <c r="D24" s="9"/>
      <c r="E24" s="40"/>
      <c r="F24" s="9"/>
    </row>
    <row r="25" spans="1:8" ht="21.75" customHeight="1">
      <c r="A25" s="39" t="s">
        <v>58</v>
      </c>
      <c r="B25" s="38">
        <v>565</v>
      </c>
      <c r="C25" s="40">
        <v>565</v>
      </c>
      <c r="D25" s="9">
        <f t="shared" si="0"/>
        <v>100</v>
      </c>
      <c r="E25" s="40">
        <v>150</v>
      </c>
      <c r="F25" s="9">
        <f t="shared" si="1"/>
        <v>276.6666666666667</v>
      </c>
      <c r="H25" s="34"/>
    </row>
    <row r="26" spans="1:6" ht="24.75" customHeight="1">
      <c r="A26" s="39" t="s">
        <v>101</v>
      </c>
      <c r="B26" s="38">
        <v>4659</v>
      </c>
      <c r="C26" s="40">
        <v>4659</v>
      </c>
      <c r="D26" s="9">
        <f t="shared" si="0"/>
        <v>100</v>
      </c>
      <c r="E26" s="40">
        <v>4003</v>
      </c>
      <c r="F26" s="9">
        <f t="shared" si="1"/>
        <v>16.387709218086428</v>
      </c>
    </row>
    <row r="27" spans="1:6" ht="18.75" customHeight="1">
      <c r="A27" s="39" t="s">
        <v>129</v>
      </c>
      <c r="B27" s="38">
        <v>17</v>
      </c>
      <c r="C27" s="40">
        <v>17</v>
      </c>
      <c r="D27" s="79"/>
      <c r="E27" s="79">
        <v>21</v>
      </c>
      <c r="F27" s="79"/>
    </row>
  </sheetData>
  <sheetProtection/>
  <mergeCells count="2">
    <mergeCell ref="A1:F1"/>
    <mergeCell ref="D3:F3"/>
  </mergeCells>
  <printOptions horizontalCentered="1" verticalCentered="1"/>
  <pageMargins left="0.984251968503937" right="0.7874015748031497" top="0.7086614173228347" bottom="0.7874015748031497" header="0.35433070866141736" footer="0.5905511811023623"/>
  <pageSetup errors="blank" firstPageNumber="15" useFirstPageNumber="1" horizontalDpi="600" verticalDpi="600" orientation="portrait" paperSize="9" r:id="rId1"/>
  <headerFooter alignWithMargins="0">
    <oddFooter>&amp;C- 14 -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A13" sqref="A13"/>
    </sheetView>
  </sheetViews>
  <sheetFormatPr defaultColWidth="9.00390625" defaultRowHeight="14.25"/>
  <cols>
    <col min="1" max="1" width="35.125" style="0" customWidth="1"/>
    <col min="2" max="3" width="10.375" style="0" customWidth="1"/>
    <col min="4" max="4" width="10.75390625" style="0" customWidth="1"/>
    <col min="5" max="5" width="9.875" style="0" hidden="1" customWidth="1"/>
    <col min="6" max="6" width="11.00390625" style="0" customWidth="1"/>
  </cols>
  <sheetData>
    <row r="1" spans="1:6" ht="36.75" customHeight="1">
      <c r="A1" s="150" t="s">
        <v>130</v>
      </c>
      <c r="B1" s="150"/>
      <c r="C1" s="150"/>
      <c r="D1" s="150"/>
      <c r="E1" s="150"/>
      <c r="F1" s="150"/>
    </row>
    <row r="2" spans="1:6" ht="17.25" customHeight="1">
      <c r="A2" s="18"/>
      <c r="B2" s="18"/>
      <c r="C2" s="18"/>
      <c r="D2" s="19"/>
      <c r="E2" s="19"/>
      <c r="F2" s="19"/>
    </row>
    <row r="3" spans="1:6" ht="18.75" customHeight="1">
      <c r="A3" s="20"/>
      <c r="B3" s="20"/>
      <c r="C3" s="20"/>
      <c r="D3" s="153" t="s">
        <v>19</v>
      </c>
      <c r="E3" s="153"/>
      <c r="F3" s="153"/>
    </row>
    <row r="4" spans="1:6" ht="38.25" customHeight="1">
      <c r="A4" s="21" t="s">
        <v>20</v>
      </c>
      <c r="B4" s="21" t="s">
        <v>21</v>
      </c>
      <c r="C4" s="21" t="s">
        <v>22</v>
      </c>
      <c r="D4" s="21" t="s">
        <v>23</v>
      </c>
      <c r="E4" s="21" t="s">
        <v>24</v>
      </c>
      <c r="F4" s="21" t="s">
        <v>25</v>
      </c>
    </row>
    <row r="5" spans="1:6" s="17" customFormat="1" ht="29.25" customHeight="1">
      <c r="A5" s="91" t="s">
        <v>59</v>
      </c>
      <c r="B5" s="125">
        <f>SUM(B6:B17)</f>
        <v>16000</v>
      </c>
      <c r="C5" s="125">
        <f>SUM(C6:C17)</f>
        <v>12188</v>
      </c>
      <c r="D5" s="16">
        <f>IF(B5&lt;&gt;0,C5/B5*100,"")</f>
        <v>76.175</v>
      </c>
      <c r="E5" s="27">
        <f>SUM(E6:E17)</f>
        <v>16075</v>
      </c>
      <c r="F5" s="16">
        <f>IF(E5&lt;&gt;0,C5/E5*100-100,"")</f>
        <v>-24.180404354587864</v>
      </c>
    </row>
    <row r="6" spans="1:6" ht="28.5" customHeight="1">
      <c r="A6" s="94" t="s">
        <v>60</v>
      </c>
      <c r="B6" s="24">
        <f aca="true" t="shared" si="0" ref="B6:B34">+C6</f>
        <v>0</v>
      </c>
      <c r="C6" s="24"/>
      <c r="D6" s="25">
        <f aca="true" t="shared" si="1" ref="D6:D34">IF(B6&lt;&gt;0,C6/B6*100,"")</f>
      </c>
      <c r="E6" s="24"/>
      <c r="F6" s="25"/>
    </row>
    <row r="7" spans="1:6" ht="24.75" customHeight="1" hidden="1">
      <c r="A7" s="94" t="s">
        <v>93</v>
      </c>
      <c r="B7" s="24">
        <f t="shared" si="0"/>
        <v>0</v>
      </c>
      <c r="C7" s="24"/>
      <c r="D7" s="25">
        <f t="shared" si="1"/>
      </c>
      <c r="E7" s="24"/>
      <c r="F7" s="25">
        <f aca="true" t="shared" si="2" ref="F7:F34">IF(E7&lt;&gt;0,C7/E7*100-100,"")</f>
      </c>
    </row>
    <row r="8" spans="1:6" ht="24.75" customHeight="1" hidden="1">
      <c r="A8" s="94" t="s">
        <v>61</v>
      </c>
      <c r="B8" s="24">
        <f t="shared" si="0"/>
        <v>0</v>
      </c>
      <c r="C8" s="24"/>
      <c r="D8" s="25">
        <f t="shared" si="1"/>
      </c>
      <c r="E8" s="24"/>
      <c r="F8" s="25">
        <f t="shared" si="2"/>
      </c>
    </row>
    <row r="9" spans="1:6" ht="24.75" customHeight="1" hidden="1">
      <c r="A9" s="94" t="s">
        <v>62</v>
      </c>
      <c r="B9" s="24">
        <f t="shared" si="0"/>
        <v>0</v>
      </c>
      <c r="C9" s="24"/>
      <c r="D9" s="25">
        <f t="shared" si="1"/>
      </c>
      <c r="E9" s="24"/>
      <c r="F9" s="25">
        <f t="shared" si="2"/>
      </c>
    </row>
    <row r="10" spans="1:6" ht="24.75" customHeight="1" hidden="1">
      <c r="A10" s="94" t="s">
        <v>63</v>
      </c>
      <c r="B10" s="24">
        <f t="shared" si="0"/>
        <v>0</v>
      </c>
      <c r="C10" s="24"/>
      <c r="D10" s="25">
        <f t="shared" si="1"/>
      </c>
      <c r="E10" s="24"/>
      <c r="F10" s="25">
        <f t="shared" si="2"/>
      </c>
    </row>
    <row r="11" spans="1:6" ht="26.25" customHeight="1">
      <c r="A11" s="94" t="s">
        <v>64</v>
      </c>
      <c r="B11" s="24">
        <f t="shared" si="0"/>
        <v>0</v>
      </c>
      <c r="C11" s="24"/>
      <c r="D11" s="25">
        <f t="shared" si="1"/>
      </c>
      <c r="E11" s="24"/>
      <c r="F11" s="25"/>
    </row>
    <row r="12" spans="1:6" ht="26.25" customHeight="1">
      <c r="A12" s="94" t="s">
        <v>65</v>
      </c>
      <c r="B12" s="24"/>
      <c r="C12" s="24">
        <v>400</v>
      </c>
      <c r="D12" s="25">
        <f t="shared" si="1"/>
      </c>
      <c r="E12" s="24">
        <v>438</v>
      </c>
      <c r="F12" s="25">
        <f t="shared" si="2"/>
        <v>-8.67579908675799</v>
      </c>
    </row>
    <row r="13" spans="1:6" ht="26.25" customHeight="1">
      <c r="A13" s="94" t="s">
        <v>66</v>
      </c>
      <c r="B13" s="24"/>
      <c r="C13" s="24">
        <v>36</v>
      </c>
      <c r="D13" s="25">
        <f t="shared" si="1"/>
      </c>
      <c r="E13" s="24">
        <v>23</v>
      </c>
      <c r="F13" s="25">
        <f t="shared" si="2"/>
        <v>56.52173913043478</v>
      </c>
    </row>
    <row r="14" spans="1:6" ht="26.25" customHeight="1">
      <c r="A14" s="94" t="s">
        <v>97</v>
      </c>
      <c r="B14" s="24">
        <v>15450</v>
      </c>
      <c r="C14" s="24">
        <v>10905</v>
      </c>
      <c r="D14" s="25">
        <f t="shared" si="1"/>
        <v>70.58252427184466</v>
      </c>
      <c r="E14" s="24">
        <v>14695</v>
      </c>
      <c r="F14" s="25">
        <f t="shared" si="2"/>
        <v>-25.791085403198366</v>
      </c>
    </row>
    <row r="15" spans="1:6" ht="26.25" customHeight="1">
      <c r="A15" s="94" t="s">
        <v>68</v>
      </c>
      <c r="B15" s="24"/>
      <c r="C15" s="24">
        <v>47</v>
      </c>
      <c r="D15" s="25">
        <f t="shared" si="1"/>
      </c>
      <c r="E15" s="24">
        <v>216</v>
      </c>
      <c r="F15" s="25">
        <f t="shared" si="2"/>
        <v>-78.24074074074073</v>
      </c>
    </row>
    <row r="16" spans="1:6" ht="26.25" customHeight="1">
      <c r="A16" s="94" t="s">
        <v>94</v>
      </c>
      <c r="B16" s="24">
        <v>550</v>
      </c>
      <c r="C16" s="24">
        <v>786</v>
      </c>
      <c r="D16" s="25">
        <f>IF(B16&lt;&gt;0,C16/B16*100,"")</f>
        <v>142.9090909090909</v>
      </c>
      <c r="E16" s="24">
        <v>694</v>
      </c>
      <c r="F16" s="25">
        <f>IF(E16&lt;&gt;0,C16/E16*100-100,"")</f>
        <v>13.256484149855922</v>
      </c>
    </row>
    <row r="17" spans="1:6" ht="26.25" customHeight="1">
      <c r="A17" s="94" t="s">
        <v>70</v>
      </c>
      <c r="B17" s="24"/>
      <c r="C17" s="24">
        <v>14</v>
      </c>
      <c r="D17" s="25">
        <f t="shared" si="1"/>
      </c>
      <c r="E17" s="24">
        <v>9</v>
      </c>
      <c r="F17" s="25">
        <f t="shared" si="2"/>
        <v>55.55555555555557</v>
      </c>
    </row>
    <row r="18" spans="1:11" ht="27.75" customHeight="1">
      <c r="A18" s="92" t="s">
        <v>71</v>
      </c>
      <c r="B18" s="125">
        <f t="shared" si="0"/>
        <v>219463</v>
      </c>
      <c r="C18" s="125">
        <f>SUM(C19:C34)</f>
        <v>219463</v>
      </c>
      <c r="D18" s="28">
        <f t="shared" si="1"/>
        <v>100</v>
      </c>
      <c r="E18" s="27">
        <f>SUM(E19:E34)</f>
        <v>22650</v>
      </c>
      <c r="F18" s="28">
        <f t="shared" si="2"/>
        <v>868.9315673289183</v>
      </c>
      <c r="K18" s="33"/>
    </row>
    <row r="19" spans="1:6" ht="24.75" customHeight="1" hidden="1">
      <c r="A19" s="93" t="s">
        <v>95</v>
      </c>
      <c r="B19" s="29">
        <f t="shared" si="0"/>
        <v>0</v>
      </c>
      <c r="C19" s="30"/>
      <c r="D19" s="31">
        <f t="shared" si="1"/>
      </c>
      <c r="E19" s="30"/>
      <c r="F19" s="31">
        <f t="shared" si="2"/>
      </c>
    </row>
    <row r="20" spans="1:6" ht="24.75" customHeight="1" hidden="1">
      <c r="A20" s="93" t="s">
        <v>96</v>
      </c>
      <c r="B20" s="29">
        <f t="shared" si="0"/>
        <v>0</v>
      </c>
      <c r="C20" s="30"/>
      <c r="D20" s="31">
        <f t="shared" si="1"/>
      </c>
      <c r="E20" s="30"/>
      <c r="F20" s="31">
        <f t="shared" si="2"/>
      </c>
    </row>
    <row r="21" spans="1:10" ht="24.75" customHeight="1" hidden="1">
      <c r="A21" s="93" t="s">
        <v>72</v>
      </c>
      <c r="B21" s="29">
        <f t="shared" si="0"/>
        <v>0</v>
      </c>
      <c r="C21" s="30"/>
      <c r="D21" s="31">
        <f t="shared" si="1"/>
      </c>
      <c r="E21" s="30"/>
      <c r="F21" s="31">
        <f t="shared" si="2"/>
      </c>
      <c r="H21" s="32"/>
      <c r="J21" s="32"/>
    </row>
    <row r="22" spans="1:6" ht="24.75" customHeight="1" hidden="1">
      <c r="A22" s="93" t="s">
        <v>73</v>
      </c>
      <c r="B22" s="29">
        <f t="shared" si="0"/>
        <v>0</v>
      </c>
      <c r="C22" s="30"/>
      <c r="D22" s="31">
        <f t="shared" si="1"/>
      </c>
      <c r="E22" s="30"/>
      <c r="F22" s="31">
        <f t="shared" si="2"/>
      </c>
    </row>
    <row r="23" spans="1:6" ht="24.75" customHeight="1" hidden="1">
      <c r="A23" s="93" t="s">
        <v>74</v>
      </c>
      <c r="B23" s="29">
        <f t="shared" si="0"/>
        <v>0</v>
      </c>
      <c r="C23" s="30"/>
      <c r="D23" s="31">
        <f t="shared" si="1"/>
      </c>
      <c r="E23" s="30"/>
      <c r="F23" s="31">
        <f t="shared" si="2"/>
      </c>
    </row>
    <row r="24" spans="1:6" ht="24.75" customHeight="1" hidden="1">
      <c r="A24" s="93" t="s">
        <v>75</v>
      </c>
      <c r="B24" s="29">
        <f t="shared" si="0"/>
        <v>0</v>
      </c>
      <c r="C24" s="30"/>
      <c r="D24" s="31">
        <f t="shared" si="1"/>
      </c>
      <c r="E24" s="30"/>
      <c r="F24" s="31">
        <f t="shared" si="2"/>
      </c>
    </row>
    <row r="25" spans="1:6" ht="32.25" customHeight="1">
      <c r="A25" s="145" t="s">
        <v>197</v>
      </c>
      <c r="B25" s="30">
        <f t="shared" si="0"/>
        <v>9622</v>
      </c>
      <c r="C25" s="30">
        <v>9622</v>
      </c>
      <c r="D25" s="31">
        <f t="shared" si="1"/>
        <v>100</v>
      </c>
      <c r="E25" s="30">
        <v>14011</v>
      </c>
      <c r="F25" s="31">
        <f t="shared" si="2"/>
        <v>-31.325387195774752</v>
      </c>
    </row>
    <row r="26" spans="1:6" ht="32.25" customHeight="1">
      <c r="A26" s="145" t="s">
        <v>198</v>
      </c>
      <c r="B26" s="29">
        <f t="shared" si="0"/>
        <v>400</v>
      </c>
      <c r="C26" s="29">
        <v>400</v>
      </c>
      <c r="D26" s="31">
        <f t="shared" si="1"/>
        <v>100</v>
      </c>
      <c r="E26" s="29">
        <v>516</v>
      </c>
      <c r="F26" s="31">
        <f t="shared" si="2"/>
        <v>-22.48062015503875</v>
      </c>
    </row>
    <row r="27" spans="1:6" ht="32.25" customHeight="1">
      <c r="A27" s="145" t="s">
        <v>199</v>
      </c>
      <c r="B27" s="80">
        <f t="shared" si="0"/>
        <v>0</v>
      </c>
      <c r="C27" s="80"/>
      <c r="D27" s="31"/>
      <c r="E27" s="80">
        <v>216</v>
      </c>
      <c r="F27" s="31"/>
    </row>
    <row r="28" spans="1:6" ht="32.25" customHeight="1">
      <c r="A28" s="95" t="s">
        <v>131</v>
      </c>
      <c r="B28" s="30">
        <f t="shared" si="0"/>
        <v>920</v>
      </c>
      <c r="C28" s="30">
        <v>920</v>
      </c>
      <c r="D28" s="31">
        <f t="shared" si="1"/>
        <v>100</v>
      </c>
      <c r="E28" s="30">
        <v>862</v>
      </c>
      <c r="F28" s="31">
        <f t="shared" si="2"/>
        <v>6.728538283062633</v>
      </c>
    </row>
    <row r="29" spans="1:6" ht="32.25" customHeight="1" hidden="1">
      <c r="A29" s="95" t="s">
        <v>134</v>
      </c>
      <c r="B29" s="30">
        <f t="shared" si="0"/>
        <v>0</v>
      </c>
      <c r="C29" s="30"/>
      <c r="D29" s="31"/>
      <c r="E29" s="30">
        <v>400</v>
      </c>
      <c r="F29" s="31"/>
    </row>
    <row r="30" spans="1:6" ht="32.25" customHeight="1">
      <c r="A30" s="145" t="s">
        <v>200</v>
      </c>
      <c r="B30" s="30">
        <f t="shared" si="0"/>
        <v>200000</v>
      </c>
      <c r="C30" s="30">
        <v>200000</v>
      </c>
      <c r="D30" s="31">
        <f t="shared" si="1"/>
        <v>100</v>
      </c>
      <c r="E30" s="30"/>
      <c r="F30" s="31">
        <f t="shared" si="2"/>
      </c>
    </row>
    <row r="31" spans="1:6" ht="32.25" customHeight="1">
      <c r="A31" s="145" t="s">
        <v>201</v>
      </c>
      <c r="B31" s="30">
        <f t="shared" si="0"/>
        <v>620</v>
      </c>
      <c r="C31" s="30">
        <v>620</v>
      </c>
      <c r="D31" s="31">
        <f t="shared" si="1"/>
        <v>100</v>
      </c>
      <c r="E31" s="30">
        <v>722</v>
      </c>
      <c r="F31" s="31">
        <f t="shared" si="2"/>
        <v>-14.127423822714675</v>
      </c>
    </row>
    <row r="32" spans="1:6" ht="30" customHeight="1">
      <c r="A32" s="95" t="s">
        <v>76</v>
      </c>
      <c r="B32" s="30">
        <f t="shared" si="0"/>
        <v>3256</v>
      </c>
      <c r="C32" s="30">
        <v>3256</v>
      </c>
      <c r="D32" s="31">
        <f t="shared" si="1"/>
        <v>100</v>
      </c>
      <c r="E32" s="30">
        <v>5305</v>
      </c>
      <c r="F32" s="31">
        <f t="shared" si="2"/>
        <v>-38.62393967954759</v>
      </c>
    </row>
    <row r="33" spans="1:6" ht="30" customHeight="1">
      <c r="A33" s="95" t="s">
        <v>132</v>
      </c>
      <c r="B33" s="30">
        <f t="shared" si="0"/>
        <v>4425</v>
      </c>
      <c r="C33" s="30">
        <v>4425</v>
      </c>
      <c r="D33" s="31">
        <f t="shared" si="1"/>
        <v>100</v>
      </c>
      <c r="E33" s="30">
        <v>615</v>
      </c>
      <c r="F33" s="31">
        <f t="shared" si="2"/>
        <v>619.5121951219512</v>
      </c>
    </row>
    <row r="34" spans="1:6" ht="30" customHeight="1">
      <c r="A34" s="95" t="s">
        <v>133</v>
      </c>
      <c r="B34" s="30">
        <f t="shared" si="0"/>
        <v>220</v>
      </c>
      <c r="C34" s="30">
        <v>220</v>
      </c>
      <c r="D34" s="31">
        <f t="shared" si="1"/>
        <v>100</v>
      </c>
      <c r="E34" s="30">
        <v>3</v>
      </c>
      <c r="F34" s="31">
        <f t="shared" si="2"/>
        <v>7233.333333333333</v>
      </c>
    </row>
  </sheetData>
  <sheetProtection/>
  <mergeCells count="2">
    <mergeCell ref="A1:F1"/>
    <mergeCell ref="D3:F3"/>
  </mergeCells>
  <printOptions horizontalCentered="1" verticalCentered="1"/>
  <pageMargins left="0.984251968503937" right="0.7874015748031497" top="0.7086614173228347" bottom="0.7874015748031497" header="0.35433070866141736" footer="0.5905511811023623"/>
  <pageSetup errors="blank" firstPageNumber="16" useFirstPageNumber="1" horizontalDpi="600" verticalDpi="600" orientation="portrait" paperSize="9" r:id="rId1"/>
  <headerFooter alignWithMargins="0">
    <oddFooter>&amp;C- 15 -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L7" sqref="L7"/>
    </sheetView>
  </sheetViews>
  <sheetFormatPr defaultColWidth="8.75390625" defaultRowHeight="14.25"/>
  <cols>
    <col min="1" max="1" width="27.00390625" style="96" customWidth="1"/>
    <col min="2" max="4" width="10.50390625" style="96" customWidth="1"/>
    <col min="5" max="5" width="9.875" style="129" customWidth="1"/>
    <col min="6" max="6" width="9.00390625" style="96" customWidth="1"/>
    <col min="7" max="7" width="52.00390625" style="96" hidden="1" customWidth="1"/>
    <col min="8" max="32" width="9.00390625" style="81" bestFit="1" customWidth="1"/>
    <col min="33" max="16384" width="8.75390625" style="81" customWidth="1"/>
  </cols>
  <sheetData>
    <row r="1" spans="1:6" ht="57.75" customHeight="1">
      <c r="A1" s="154" t="s">
        <v>153</v>
      </c>
      <c r="B1" s="154"/>
      <c r="C1" s="154"/>
      <c r="D1" s="154"/>
      <c r="E1" s="154"/>
      <c r="F1" s="154"/>
    </row>
    <row r="2" spans="4:6" ht="18" customHeight="1">
      <c r="D2" s="98"/>
      <c r="E2" s="156" t="s">
        <v>19</v>
      </c>
      <c r="F2" s="156"/>
    </row>
    <row r="3" spans="1:7" s="109" customFormat="1" ht="44.25" customHeight="1">
      <c r="A3" s="107" t="s">
        <v>77</v>
      </c>
      <c r="B3" s="108" t="s">
        <v>138</v>
      </c>
      <c r="C3" s="108" t="s">
        <v>156</v>
      </c>
      <c r="D3" s="107" t="s">
        <v>23</v>
      </c>
      <c r="E3" s="126" t="s">
        <v>139</v>
      </c>
      <c r="F3" s="107" t="s">
        <v>25</v>
      </c>
      <c r="G3" s="107" t="s">
        <v>140</v>
      </c>
    </row>
    <row r="4" spans="1:7" s="87" customFormat="1" ht="31.5" customHeight="1">
      <c r="A4" s="84" t="s">
        <v>78</v>
      </c>
      <c r="B4" s="85">
        <f>SUM(B5:B11)</f>
        <v>283159</v>
      </c>
      <c r="C4" s="85">
        <f>SUM(C5:C11)</f>
        <v>272031</v>
      </c>
      <c r="D4" s="148">
        <f>+C4/B4*100</f>
        <v>96.07005251466491</v>
      </c>
      <c r="E4" s="149">
        <f>SUM(E5:E11)</f>
        <v>253482.5</v>
      </c>
      <c r="F4" s="148">
        <f>+C4/E4*100-100</f>
        <v>7.317467675283297</v>
      </c>
      <c r="G4" s="88"/>
    </row>
    <row r="5" spans="1:7" ht="31.5" customHeight="1">
      <c r="A5" s="99" t="s">
        <v>141</v>
      </c>
      <c r="B5" s="100">
        <v>139219</v>
      </c>
      <c r="C5" s="100">
        <v>145693</v>
      </c>
      <c r="D5" s="102">
        <f>+C5/B5*100</f>
        <v>104.6502273396591</v>
      </c>
      <c r="E5" s="128">
        <v>143006.5</v>
      </c>
      <c r="F5" s="102">
        <f>+C5/E5*100-100</f>
        <v>1.8785859384014003</v>
      </c>
      <c r="G5" s="103" t="s">
        <v>142</v>
      </c>
    </row>
    <row r="6" spans="1:7" ht="31.5" customHeight="1">
      <c r="A6" s="99" t="s">
        <v>171</v>
      </c>
      <c r="B6" s="89">
        <v>39283</v>
      </c>
      <c r="C6" s="100">
        <v>18774</v>
      </c>
      <c r="D6" s="102">
        <f aca="true" t="shared" si="0" ref="D6:D19">+C6/B6*100</f>
        <v>47.79166560598732</v>
      </c>
      <c r="E6" s="128">
        <v>15633</v>
      </c>
      <c r="F6" s="102">
        <f aca="true" t="shared" si="1" ref="F6:F19">+C6/E6*100-100</f>
        <v>20.092112838226825</v>
      </c>
      <c r="G6" s="103" t="s">
        <v>148</v>
      </c>
    </row>
    <row r="7" spans="1:7" ht="31.5" customHeight="1">
      <c r="A7" s="99" t="s">
        <v>172</v>
      </c>
      <c r="B7" s="100">
        <v>4313</v>
      </c>
      <c r="C7" s="100">
        <v>5259</v>
      </c>
      <c r="D7" s="102">
        <f t="shared" si="0"/>
        <v>121.93368884766984</v>
      </c>
      <c r="E7" s="128">
        <v>4094</v>
      </c>
      <c r="F7" s="102">
        <f t="shared" si="1"/>
        <v>28.45627747923791</v>
      </c>
      <c r="G7" s="105" t="s">
        <v>143</v>
      </c>
    </row>
    <row r="8" spans="1:7" ht="31.5" customHeight="1">
      <c r="A8" s="99" t="s">
        <v>79</v>
      </c>
      <c r="B8" s="100">
        <v>4876</v>
      </c>
      <c r="C8" s="100">
        <v>4757</v>
      </c>
      <c r="D8" s="102">
        <f t="shared" si="0"/>
        <v>97.55947497949138</v>
      </c>
      <c r="E8" s="128">
        <v>3780</v>
      </c>
      <c r="F8" s="102">
        <f t="shared" si="1"/>
        <v>25.84656084656085</v>
      </c>
      <c r="G8" s="103" t="s">
        <v>145</v>
      </c>
    </row>
    <row r="9" spans="1:7" ht="31.5" customHeight="1">
      <c r="A9" s="99" t="s">
        <v>173</v>
      </c>
      <c r="B9" s="100">
        <v>12580</v>
      </c>
      <c r="C9" s="100">
        <v>14534</v>
      </c>
      <c r="D9" s="102">
        <f t="shared" si="0"/>
        <v>115.53259141494436</v>
      </c>
      <c r="E9" s="128">
        <v>12004</v>
      </c>
      <c r="F9" s="102">
        <f t="shared" si="1"/>
        <v>21.076307897367542</v>
      </c>
      <c r="G9" s="103" t="s">
        <v>144</v>
      </c>
    </row>
    <row r="10" spans="1:7" ht="31.5" customHeight="1">
      <c r="A10" s="99" t="s">
        <v>174</v>
      </c>
      <c r="B10" s="100">
        <v>687</v>
      </c>
      <c r="C10" s="100">
        <v>806</v>
      </c>
      <c r="D10" s="102">
        <f t="shared" si="0"/>
        <v>117.32168850072779</v>
      </c>
      <c r="E10" s="128">
        <v>610</v>
      </c>
      <c r="F10" s="102">
        <f t="shared" si="1"/>
        <v>32.13114754098362</v>
      </c>
      <c r="G10" s="105" t="s">
        <v>146</v>
      </c>
    </row>
    <row r="11" spans="1:7" s="87" customFormat="1" ht="31.5" customHeight="1">
      <c r="A11" s="99" t="s">
        <v>147</v>
      </c>
      <c r="B11" s="100">
        <v>82201</v>
      </c>
      <c r="C11" s="101">
        <v>82208</v>
      </c>
      <c r="D11" s="102">
        <f t="shared" si="0"/>
        <v>100.0085157114877</v>
      </c>
      <c r="E11" s="128">
        <v>74355</v>
      </c>
      <c r="F11" s="102">
        <f t="shared" si="1"/>
        <v>10.561495528209264</v>
      </c>
      <c r="G11" s="104" t="s">
        <v>175</v>
      </c>
    </row>
    <row r="12" spans="1:7" ht="31.5" customHeight="1">
      <c r="A12" s="84" t="s">
        <v>80</v>
      </c>
      <c r="B12" s="85">
        <f>SUM(B13:B19)</f>
        <v>284532</v>
      </c>
      <c r="C12" s="85">
        <f>SUM(C13:C19)</f>
        <v>275644</v>
      </c>
      <c r="D12" s="102">
        <f t="shared" si="0"/>
        <v>96.87627402190263</v>
      </c>
      <c r="E12" s="127">
        <f>SUM(E13:E19)</f>
        <v>245589</v>
      </c>
      <c r="F12" s="102">
        <f t="shared" si="1"/>
        <v>12.237925965739521</v>
      </c>
      <c r="G12" s="88"/>
    </row>
    <row r="13" spans="1:7" ht="31.5" customHeight="1">
      <c r="A13" s="99" t="s">
        <v>141</v>
      </c>
      <c r="B13" s="100">
        <v>146258</v>
      </c>
      <c r="C13" s="100">
        <v>147054</v>
      </c>
      <c r="D13" s="102">
        <f t="shared" si="0"/>
        <v>100.5442437336761</v>
      </c>
      <c r="E13" s="128">
        <v>133859</v>
      </c>
      <c r="F13" s="102">
        <f t="shared" si="1"/>
        <v>9.857387250763864</v>
      </c>
      <c r="G13" s="105" t="s">
        <v>143</v>
      </c>
    </row>
    <row r="14" spans="1:7" ht="31.5" customHeight="1">
      <c r="A14" s="99" t="s">
        <v>171</v>
      </c>
      <c r="B14" s="100">
        <v>39265</v>
      </c>
      <c r="C14" s="100">
        <v>20792</v>
      </c>
      <c r="D14" s="102">
        <f t="shared" si="0"/>
        <v>52.95301158792818</v>
      </c>
      <c r="E14" s="128">
        <v>15233</v>
      </c>
      <c r="F14" s="102">
        <f t="shared" si="1"/>
        <v>36.49313989365194</v>
      </c>
      <c r="G14" s="103" t="s">
        <v>152</v>
      </c>
    </row>
    <row r="15" spans="1:7" ht="31.5" customHeight="1">
      <c r="A15" s="99" t="s">
        <v>172</v>
      </c>
      <c r="B15" s="100">
        <v>1773</v>
      </c>
      <c r="C15" s="100">
        <v>3228</v>
      </c>
      <c r="D15" s="102">
        <f t="shared" si="0"/>
        <v>182.0642978003384</v>
      </c>
      <c r="E15" s="128">
        <v>2350</v>
      </c>
      <c r="F15" s="102">
        <f t="shared" si="1"/>
        <v>37.361702127659555</v>
      </c>
      <c r="G15" s="103" t="s">
        <v>149</v>
      </c>
    </row>
    <row r="16" spans="1:7" ht="31.5" customHeight="1">
      <c r="A16" s="99" t="s">
        <v>79</v>
      </c>
      <c r="B16" s="100">
        <v>4841</v>
      </c>
      <c r="C16" s="100">
        <v>4983</v>
      </c>
      <c r="D16" s="102">
        <f t="shared" si="0"/>
        <v>102.9332782482958</v>
      </c>
      <c r="E16" s="128">
        <v>4235</v>
      </c>
      <c r="F16" s="102">
        <f t="shared" si="1"/>
        <v>17.662337662337663</v>
      </c>
      <c r="G16" s="103" t="s">
        <v>150</v>
      </c>
    </row>
    <row r="17" spans="1:7" ht="31.5" customHeight="1">
      <c r="A17" s="99" t="s">
        <v>173</v>
      </c>
      <c r="B17" s="100">
        <v>12780</v>
      </c>
      <c r="C17" s="100">
        <v>15206</v>
      </c>
      <c r="D17" s="102">
        <f t="shared" si="0"/>
        <v>118.98278560250391</v>
      </c>
      <c r="E17" s="128">
        <v>12528</v>
      </c>
      <c r="F17" s="102">
        <f t="shared" si="1"/>
        <v>21.37611749680714</v>
      </c>
      <c r="G17" s="103" t="s">
        <v>144</v>
      </c>
    </row>
    <row r="18" spans="1:7" ht="31.5" customHeight="1">
      <c r="A18" s="99" t="s">
        <v>174</v>
      </c>
      <c r="B18" s="100">
        <v>174</v>
      </c>
      <c r="C18" s="100">
        <v>177</v>
      </c>
      <c r="D18" s="102">
        <f t="shared" si="0"/>
        <v>101.72413793103448</v>
      </c>
      <c r="E18" s="128">
        <v>154</v>
      </c>
      <c r="F18" s="102">
        <f t="shared" si="1"/>
        <v>14.93506493506493</v>
      </c>
      <c r="G18" s="105" t="s">
        <v>146</v>
      </c>
    </row>
    <row r="19" spans="1:7" ht="31.5" customHeight="1">
      <c r="A19" s="99" t="s">
        <v>147</v>
      </c>
      <c r="B19" s="100">
        <v>79441</v>
      </c>
      <c r="C19" s="101">
        <v>84204</v>
      </c>
      <c r="D19" s="102">
        <f t="shared" si="0"/>
        <v>105.99564456640778</v>
      </c>
      <c r="E19" s="128">
        <v>77230</v>
      </c>
      <c r="F19" s="102">
        <f t="shared" si="1"/>
        <v>9.03016962320342</v>
      </c>
      <c r="G19" s="105" t="s">
        <v>168</v>
      </c>
    </row>
    <row r="20" ht="14.25">
      <c r="A20" s="106" t="s">
        <v>176</v>
      </c>
    </row>
  </sheetData>
  <sheetProtection/>
  <mergeCells count="2">
    <mergeCell ref="A1:F1"/>
    <mergeCell ref="E2:F2"/>
  </mergeCells>
  <printOptions horizontalCentered="1"/>
  <pageMargins left="0.984251968503937" right="0.7874015748031497" top="1.4960629921259843" bottom="0.984251968503937" header="0.5118110236220472" footer="0.5905511811023623"/>
  <pageSetup firstPageNumber="12" useFirstPageNumber="1" horizontalDpi="600" verticalDpi="600" orientation="portrait" paperSize="9" r:id="rId1"/>
  <headerFooter alignWithMargins="0">
    <oddFooter>&amp;C- 16 -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 topLeftCell="A1">
      <selection activeCell="F4" sqref="F4"/>
    </sheetView>
  </sheetViews>
  <sheetFormatPr defaultColWidth="9.00390625" defaultRowHeight="14.25"/>
  <cols>
    <col min="1" max="1" width="34.25390625" style="2" customWidth="1"/>
    <col min="2" max="2" width="10.50390625" style="2" customWidth="1"/>
    <col min="3" max="3" width="9.875" style="2" customWidth="1"/>
    <col min="4" max="4" width="10.50390625" style="2" customWidth="1"/>
    <col min="5" max="5" width="9.00390625" style="2" hidden="1" customWidth="1"/>
    <col min="6" max="6" width="9.25390625" style="2" customWidth="1"/>
    <col min="7" max="16384" width="9.00390625" style="2" customWidth="1"/>
  </cols>
  <sheetData>
    <row r="1" spans="1:6" ht="60.75" customHeight="1">
      <c r="A1" s="157" t="s">
        <v>135</v>
      </c>
      <c r="B1" s="157"/>
      <c r="C1" s="157"/>
      <c r="D1" s="157"/>
      <c r="E1" s="157"/>
      <c r="F1" s="157"/>
    </row>
    <row r="2" spans="1:6" ht="18.75" customHeight="1">
      <c r="A2" s="3"/>
      <c r="B2" s="3"/>
      <c r="D2" s="156" t="s">
        <v>19</v>
      </c>
      <c r="E2" s="156"/>
      <c r="F2" s="156"/>
    </row>
    <row r="3" spans="1:6" s="113" customFormat="1" ht="54.75" customHeight="1">
      <c r="A3" s="110" t="s">
        <v>178</v>
      </c>
      <c r="B3" s="110" t="s">
        <v>21</v>
      </c>
      <c r="C3" s="111" t="s">
        <v>22</v>
      </c>
      <c r="D3" s="112" t="s">
        <v>23</v>
      </c>
      <c r="E3" s="112" t="s">
        <v>24</v>
      </c>
      <c r="F3" s="111" t="s">
        <v>25</v>
      </c>
    </row>
    <row r="4" spans="1:6" s="1" customFormat="1" ht="34.5" customHeight="1">
      <c r="A4" s="4" t="s">
        <v>81</v>
      </c>
      <c r="B4" s="5">
        <f>SUM(B5:B8)</f>
        <v>650</v>
      </c>
      <c r="C4" s="5">
        <f>SUM(C5:C8)</f>
        <v>605</v>
      </c>
      <c r="D4" s="6">
        <f>C4/B4*100</f>
        <v>93.07692307692308</v>
      </c>
      <c r="E4" s="5">
        <f>SUM(E5:E8)</f>
        <v>621</v>
      </c>
      <c r="F4" s="6">
        <f>IF(E4&lt;&gt;0,C4/E4*100-100,"")</f>
        <v>-2.5764895330112694</v>
      </c>
    </row>
    <row r="5" spans="1:6" ht="34.5" customHeight="1">
      <c r="A5" s="7" t="s">
        <v>82</v>
      </c>
      <c r="B5" s="8">
        <v>650</v>
      </c>
      <c r="C5" s="8">
        <v>605</v>
      </c>
      <c r="D5" s="8"/>
      <c r="E5" s="8">
        <v>595</v>
      </c>
      <c r="F5" s="8"/>
    </row>
    <row r="6" spans="1:6" ht="34.5" customHeight="1">
      <c r="A6" s="7" t="s">
        <v>83</v>
      </c>
      <c r="B6" s="8"/>
      <c r="C6" s="8"/>
      <c r="D6" s="8"/>
      <c r="E6" s="8">
        <v>26</v>
      </c>
      <c r="F6" s="9">
        <f>IF(E6&lt;&gt;0,C6/E6*100-100,"")</f>
        <v>-100</v>
      </c>
    </row>
    <row r="7" spans="1:6" ht="34.5" customHeight="1">
      <c r="A7" s="7" t="s">
        <v>84</v>
      </c>
      <c r="B7" s="8"/>
      <c r="C7" s="8"/>
      <c r="D7" s="8"/>
      <c r="E7" s="8"/>
      <c r="F7" s="8"/>
    </row>
    <row r="8" spans="1:6" ht="34.5" customHeight="1">
      <c r="A8" s="7" t="s">
        <v>85</v>
      </c>
      <c r="B8" s="8"/>
      <c r="C8" s="8"/>
      <c r="D8" s="8"/>
      <c r="E8" s="8"/>
      <c r="F8" s="8"/>
    </row>
    <row r="9" spans="1:6" ht="34.5" customHeight="1">
      <c r="A9" s="10" t="s">
        <v>86</v>
      </c>
      <c r="B9" s="11"/>
      <c r="C9" s="8"/>
      <c r="D9" s="8"/>
      <c r="E9" s="8"/>
      <c r="F9" s="8"/>
    </row>
    <row r="10" spans="1:6" ht="34.5" customHeight="1">
      <c r="A10" s="4" t="s">
        <v>87</v>
      </c>
      <c r="B10" s="5">
        <f>SUM(B11:B15)</f>
        <v>650</v>
      </c>
      <c r="C10" s="5">
        <f>SUM(C11:C15)</f>
        <v>605</v>
      </c>
      <c r="D10" s="6">
        <f>C10/B10*100</f>
        <v>93.07692307692308</v>
      </c>
      <c r="E10" s="5">
        <f>SUM(E11:E15)</f>
        <v>621</v>
      </c>
      <c r="F10" s="6">
        <f>IF(E10&lt;&gt;0,C10/E10*100-100,"")</f>
        <v>-2.5764895330112694</v>
      </c>
    </row>
    <row r="11" spans="1:6" ht="34.5" customHeight="1">
      <c r="A11" s="7" t="s">
        <v>88</v>
      </c>
      <c r="B11" s="8"/>
      <c r="C11" s="8"/>
      <c r="D11" s="8"/>
      <c r="E11" s="8"/>
      <c r="F11" s="8"/>
    </row>
    <row r="12" spans="1:6" ht="34.5" customHeight="1">
      <c r="A12" s="12" t="s">
        <v>89</v>
      </c>
      <c r="B12" s="8"/>
      <c r="C12" s="8"/>
      <c r="D12" s="8"/>
      <c r="E12" s="8"/>
      <c r="F12" s="9"/>
    </row>
    <row r="13" spans="1:6" ht="34.5" customHeight="1">
      <c r="A13" s="7" t="s">
        <v>127</v>
      </c>
      <c r="B13" s="8"/>
      <c r="C13" s="8">
        <v>500</v>
      </c>
      <c r="D13" s="8"/>
      <c r="E13" s="8"/>
      <c r="F13" s="8"/>
    </row>
    <row r="14" spans="1:6" ht="34.5" customHeight="1">
      <c r="A14" s="7" t="s">
        <v>58</v>
      </c>
      <c r="B14" s="8"/>
      <c r="C14" s="8">
        <v>1</v>
      </c>
      <c r="D14" s="8"/>
      <c r="E14" s="8"/>
      <c r="F14" s="8"/>
    </row>
    <row r="15" spans="1:6" ht="34.5" customHeight="1">
      <c r="A15" s="10" t="s">
        <v>90</v>
      </c>
      <c r="B15" s="11">
        <v>650</v>
      </c>
      <c r="C15" s="8">
        <v>104</v>
      </c>
      <c r="D15" s="6">
        <f>C15/B15*100</f>
        <v>16</v>
      </c>
      <c r="E15" s="8">
        <v>621</v>
      </c>
      <c r="F15" s="9">
        <f>IF(E15&lt;&gt;0,C15/E15*100-100,"")</f>
        <v>-83.25281803542673</v>
      </c>
    </row>
  </sheetData>
  <sheetProtection/>
  <mergeCells count="2">
    <mergeCell ref="A1:F1"/>
    <mergeCell ref="D2:F2"/>
  </mergeCells>
  <printOptions horizontalCentered="1"/>
  <pageMargins left="0.984251968503937" right="0.7874015748031497" top="1.4960629921259843" bottom="0.7874015748031497" header="0.3937007874015748" footer="0.5905511811023623"/>
  <pageSetup errors="blank" firstPageNumber="18" useFirstPageNumber="1" horizontalDpi="600" verticalDpi="600" orientation="portrait" paperSize="9" r:id="rId1"/>
  <headerFooter alignWithMargins="0">
    <oddFooter>&amp;C- 17 -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0" sqref="O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tabSelected="1" zoomScalePageLayoutView="0" workbookViewId="0" topLeftCell="A1">
      <selection activeCell="L12" sqref="L12"/>
    </sheetView>
  </sheetViews>
  <sheetFormatPr defaultColWidth="9.00390625" defaultRowHeight="14.25"/>
  <cols>
    <col min="1" max="1" width="33.125" style="34" customWidth="1"/>
    <col min="2" max="2" width="9.875" style="34" customWidth="1"/>
    <col min="3" max="3" width="9.75390625" style="34" customWidth="1"/>
    <col min="4" max="4" width="10.375" style="34" customWidth="1"/>
    <col min="5" max="5" width="9.625" style="73" hidden="1" customWidth="1"/>
    <col min="6" max="6" width="9.625" style="34" customWidth="1"/>
    <col min="7" max="16384" width="9.00390625" style="35" customWidth="1"/>
  </cols>
  <sheetData>
    <row r="1" spans="1:6" ht="30" customHeight="1">
      <c r="A1" s="150" t="s">
        <v>98</v>
      </c>
      <c r="B1" s="150"/>
      <c r="C1" s="150"/>
      <c r="D1" s="150"/>
      <c r="E1" s="150"/>
      <c r="F1" s="150"/>
    </row>
    <row r="2" spans="1:6" ht="18" customHeight="1">
      <c r="A2" s="18"/>
      <c r="B2" s="18"/>
      <c r="C2" s="18"/>
      <c r="D2" s="19"/>
      <c r="E2" s="74" t="s">
        <v>105</v>
      </c>
      <c r="F2" s="19"/>
    </row>
    <row r="3" spans="1:6" ht="20.25" customHeight="1">
      <c r="A3" s="20"/>
      <c r="B3" s="20"/>
      <c r="C3" s="20"/>
      <c r="D3" s="151" t="s">
        <v>19</v>
      </c>
      <c r="E3" s="151"/>
      <c r="F3" s="151"/>
    </row>
    <row r="4" spans="1:6" ht="35.25" customHeight="1">
      <c r="A4" s="21" t="s">
        <v>20</v>
      </c>
      <c r="B4" s="21" t="s">
        <v>21</v>
      </c>
      <c r="C4" s="21" t="s">
        <v>22</v>
      </c>
      <c r="D4" s="21" t="s">
        <v>23</v>
      </c>
      <c r="E4" s="68" t="s">
        <v>24</v>
      </c>
      <c r="F4" s="21" t="s">
        <v>179</v>
      </c>
    </row>
    <row r="5" spans="1:6" ht="22.5" customHeight="1">
      <c r="A5" s="43" t="s">
        <v>26</v>
      </c>
      <c r="B5" s="44">
        <f>+B6+B21</f>
        <v>255503</v>
      </c>
      <c r="C5" s="44">
        <f>SUM(C6,C21)</f>
        <v>269221</v>
      </c>
      <c r="D5" s="6">
        <f aca="true" t="shared" si="0" ref="D5:D28">C5/B5*100</f>
        <v>105.36901719353588</v>
      </c>
      <c r="E5" s="69">
        <v>278425</v>
      </c>
      <c r="F5" s="6">
        <v>6.78</v>
      </c>
    </row>
    <row r="6" spans="1:7" ht="22.5" customHeight="1">
      <c r="A6" s="37" t="s">
        <v>27</v>
      </c>
      <c r="B6" s="38">
        <f>SUM(B7:B20)</f>
        <v>136474</v>
      </c>
      <c r="C6" s="38">
        <f>SUM(C7:C20)</f>
        <v>133396</v>
      </c>
      <c r="D6" s="9">
        <f t="shared" si="0"/>
        <v>97.74462534988349</v>
      </c>
      <c r="E6" s="70">
        <v>142056</v>
      </c>
      <c r="F6" s="9">
        <f aca="true" t="shared" si="1" ref="F6:F28">IF(E6&lt;&gt;0,C6/E6*100-100,"")</f>
        <v>-6.096187419046004</v>
      </c>
      <c r="G6" s="34"/>
    </row>
    <row r="7" spans="1:6" ht="22.5" customHeight="1">
      <c r="A7" s="39" t="s">
        <v>6</v>
      </c>
      <c r="B7" s="45">
        <v>55270</v>
      </c>
      <c r="C7" s="46">
        <v>54548</v>
      </c>
      <c r="D7" s="9">
        <f t="shared" si="0"/>
        <v>98.69368554369458</v>
      </c>
      <c r="E7" s="71">
        <f>56037+37</f>
        <v>56074</v>
      </c>
      <c r="F7" s="9">
        <f t="shared" si="1"/>
        <v>-2.7214038591860827</v>
      </c>
    </row>
    <row r="8" spans="1:6" ht="22.5" customHeight="1">
      <c r="A8" s="41" t="s">
        <v>7</v>
      </c>
      <c r="B8" s="45">
        <v>10415</v>
      </c>
      <c r="C8" s="46">
        <v>9219</v>
      </c>
      <c r="D8" s="9">
        <f t="shared" si="0"/>
        <v>88.516562650024</v>
      </c>
      <c r="E8" s="71">
        <v>11005</v>
      </c>
      <c r="F8" s="9">
        <f t="shared" si="1"/>
        <v>-16.228986824170832</v>
      </c>
    </row>
    <row r="9" spans="1:6" ht="22.5" customHeight="1">
      <c r="A9" s="41" t="s">
        <v>8</v>
      </c>
      <c r="B9" s="45">
        <v>838</v>
      </c>
      <c r="C9" s="46">
        <v>2707</v>
      </c>
      <c r="D9" s="9">
        <f t="shared" si="0"/>
        <v>323.0310262529833</v>
      </c>
      <c r="E9" s="71">
        <v>5234</v>
      </c>
      <c r="F9" s="9">
        <f t="shared" si="1"/>
        <v>-48.280473824990445</v>
      </c>
    </row>
    <row r="10" spans="1:6" ht="22.5" customHeight="1">
      <c r="A10" s="41" t="s">
        <v>29</v>
      </c>
      <c r="B10" s="45">
        <v>4522</v>
      </c>
      <c r="C10" s="49">
        <v>4232</v>
      </c>
      <c r="D10" s="9">
        <f t="shared" si="0"/>
        <v>93.58690844758956</v>
      </c>
      <c r="E10" s="72">
        <v>3280</v>
      </c>
      <c r="F10" s="9">
        <f t="shared" si="1"/>
        <v>29.024390243902445</v>
      </c>
    </row>
    <row r="11" spans="1:6" ht="22.5" customHeight="1">
      <c r="A11" s="41" t="s">
        <v>30</v>
      </c>
      <c r="B11" s="45">
        <v>8549</v>
      </c>
      <c r="C11" s="49">
        <v>9371</v>
      </c>
      <c r="D11" s="9">
        <f t="shared" si="0"/>
        <v>109.6151596677974</v>
      </c>
      <c r="E11" s="72">
        <v>9843</v>
      </c>
      <c r="F11" s="9">
        <f t="shared" si="1"/>
        <v>-4.795285990043681</v>
      </c>
    </row>
    <row r="12" spans="1:6" ht="22.5" customHeight="1">
      <c r="A12" s="41" t="s">
        <v>31</v>
      </c>
      <c r="B12" s="45">
        <v>7276</v>
      </c>
      <c r="C12" s="49">
        <v>7663</v>
      </c>
      <c r="D12" s="9">
        <f t="shared" si="0"/>
        <v>105.31885651456845</v>
      </c>
      <c r="E12" s="72">
        <v>7224</v>
      </c>
      <c r="F12" s="9">
        <f t="shared" si="1"/>
        <v>6.0769656699889225</v>
      </c>
    </row>
    <row r="13" spans="1:6" ht="22.5" customHeight="1">
      <c r="A13" s="41" t="s">
        <v>32</v>
      </c>
      <c r="B13" s="45">
        <v>1628</v>
      </c>
      <c r="C13" s="49">
        <v>2933</v>
      </c>
      <c r="D13" s="9">
        <f t="shared" si="0"/>
        <v>180.15970515970517</v>
      </c>
      <c r="E13" s="72">
        <v>2693</v>
      </c>
      <c r="F13" s="9">
        <f t="shared" si="1"/>
        <v>8.91199405867063</v>
      </c>
    </row>
    <row r="14" spans="1:6" ht="22.5" customHeight="1">
      <c r="A14" s="41" t="s">
        <v>33</v>
      </c>
      <c r="B14" s="45">
        <v>9693</v>
      </c>
      <c r="C14" s="49">
        <v>10751</v>
      </c>
      <c r="D14" s="9">
        <f t="shared" si="0"/>
        <v>110.91509336634684</v>
      </c>
      <c r="E14" s="72">
        <v>10135</v>
      </c>
      <c r="F14" s="9">
        <f t="shared" si="1"/>
        <v>6.077947705969407</v>
      </c>
    </row>
    <row r="15" spans="1:6" ht="22.5" customHeight="1">
      <c r="A15" s="41" t="s">
        <v>34</v>
      </c>
      <c r="B15" s="45">
        <v>18786</v>
      </c>
      <c r="C15" s="49">
        <v>13015</v>
      </c>
      <c r="D15" s="9">
        <f t="shared" si="0"/>
        <v>69.28031512828701</v>
      </c>
      <c r="E15" s="72">
        <v>19326</v>
      </c>
      <c r="F15" s="9">
        <f t="shared" si="1"/>
        <v>-32.655490013453374</v>
      </c>
    </row>
    <row r="16" spans="1:6" ht="22.5" customHeight="1">
      <c r="A16" s="39" t="s">
        <v>35</v>
      </c>
      <c r="B16" s="45">
        <v>7898</v>
      </c>
      <c r="C16" s="49">
        <v>8549</v>
      </c>
      <c r="D16" s="9">
        <f t="shared" si="0"/>
        <v>108.24259306153456</v>
      </c>
      <c r="E16" s="72">
        <v>7951</v>
      </c>
      <c r="F16" s="9">
        <f t="shared" si="1"/>
        <v>7.5210665325116395</v>
      </c>
    </row>
    <row r="17" spans="1:6" ht="22.5" customHeight="1">
      <c r="A17" s="39" t="s">
        <v>36</v>
      </c>
      <c r="B17" s="45">
        <v>1121</v>
      </c>
      <c r="C17" s="49">
        <v>2160</v>
      </c>
      <c r="D17" s="9">
        <f t="shared" si="0"/>
        <v>192.68510258697592</v>
      </c>
      <c r="E17" s="71">
        <v>685</v>
      </c>
      <c r="F17" s="9">
        <f t="shared" si="1"/>
        <v>215.3284671532847</v>
      </c>
    </row>
    <row r="18" spans="1:6" ht="22.5" customHeight="1">
      <c r="A18" s="39" t="s">
        <v>37</v>
      </c>
      <c r="B18" s="45">
        <v>9600</v>
      </c>
      <c r="C18" s="49">
        <v>7838</v>
      </c>
      <c r="D18" s="9">
        <f t="shared" si="0"/>
        <v>81.64583333333333</v>
      </c>
      <c r="E18" s="71">
        <v>8421</v>
      </c>
      <c r="F18" s="9">
        <f t="shared" si="1"/>
        <v>-6.923168269801678</v>
      </c>
    </row>
    <row r="19" spans="1:6" ht="22.5" customHeight="1">
      <c r="A19" s="39" t="s">
        <v>38</v>
      </c>
      <c r="B19" s="45">
        <v>878</v>
      </c>
      <c r="C19" s="49">
        <v>328</v>
      </c>
      <c r="D19" s="9">
        <f t="shared" si="0"/>
        <v>37.357630979498865</v>
      </c>
      <c r="E19" s="71">
        <v>195</v>
      </c>
      <c r="F19" s="9">
        <f t="shared" si="1"/>
        <v>68.2051282051282</v>
      </c>
    </row>
    <row r="20" spans="1:6" ht="22.5" customHeight="1">
      <c r="A20" s="39" t="s">
        <v>39</v>
      </c>
      <c r="B20" s="45">
        <v>0</v>
      </c>
      <c r="C20" s="46">
        <v>82</v>
      </c>
      <c r="D20" s="9"/>
      <c r="E20" s="71"/>
      <c r="F20" s="9">
        <f t="shared" si="1"/>
      </c>
    </row>
    <row r="21" spans="1:6" s="42" customFormat="1" ht="22.5" customHeight="1">
      <c r="A21" s="130" t="s">
        <v>40</v>
      </c>
      <c r="B21" s="131">
        <f>SUM(B22:B28)</f>
        <v>119029</v>
      </c>
      <c r="C21" s="131">
        <f>SUM(C22:C28)</f>
        <v>135825</v>
      </c>
      <c r="D21" s="132">
        <f t="shared" si="0"/>
        <v>114.11084693646086</v>
      </c>
      <c r="E21" s="133">
        <v>136369</v>
      </c>
      <c r="F21" s="132">
        <f t="shared" si="1"/>
        <v>-0.39891764257272655</v>
      </c>
    </row>
    <row r="22" spans="1:6" ht="22.5" customHeight="1">
      <c r="A22" s="39" t="s">
        <v>41</v>
      </c>
      <c r="B22" s="45">
        <v>18676</v>
      </c>
      <c r="C22" s="46">
        <v>22118</v>
      </c>
      <c r="D22" s="9">
        <f t="shared" si="0"/>
        <v>118.43007067894624</v>
      </c>
      <c r="E22" s="71">
        <v>21716</v>
      </c>
      <c r="F22" s="9">
        <f t="shared" si="1"/>
        <v>1.8511696445017662</v>
      </c>
    </row>
    <row r="23" spans="1:6" ht="22.5" customHeight="1">
      <c r="A23" s="41" t="s">
        <v>42</v>
      </c>
      <c r="B23" s="45">
        <v>22946</v>
      </c>
      <c r="C23" s="46">
        <v>31121</v>
      </c>
      <c r="D23" s="9">
        <f t="shared" si="0"/>
        <v>135.62712455329907</v>
      </c>
      <c r="E23" s="71">
        <v>33954</v>
      </c>
      <c r="F23" s="9">
        <f t="shared" si="1"/>
        <v>-8.343641397184427</v>
      </c>
    </row>
    <row r="24" spans="1:6" ht="22.5" customHeight="1">
      <c r="A24" s="39" t="s">
        <v>43</v>
      </c>
      <c r="B24" s="45">
        <v>16092</v>
      </c>
      <c r="C24" s="46">
        <v>18337</v>
      </c>
      <c r="D24" s="9">
        <f t="shared" si="0"/>
        <v>113.95103156848123</v>
      </c>
      <c r="E24" s="72">
        <v>15250</v>
      </c>
      <c r="F24" s="9">
        <f t="shared" si="1"/>
        <v>20.242622950819666</v>
      </c>
    </row>
    <row r="25" spans="1:6" ht="22.5" customHeight="1">
      <c r="A25" s="39" t="s">
        <v>44</v>
      </c>
      <c r="B25" s="45">
        <v>1800</v>
      </c>
      <c r="C25" s="46">
        <v>3360</v>
      </c>
      <c r="D25" s="9">
        <f t="shared" si="0"/>
        <v>186.66666666666666</v>
      </c>
      <c r="E25" s="72">
        <v>1901</v>
      </c>
      <c r="F25" s="9">
        <f t="shared" si="1"/>
        <v>76.74907943187796</v>
      </c>
    </row>
    <row r="26" spans="1:6" ht="22.5" customHeight="1">
      <c r="A26" s="39" t="s">
        <v>45</v>
      </c>
      <c r="B26" s="45">
        <f>34795+10800</f>
        <v>45595</v>
      </c>
      <c r="C26" s="46">
        <v>47090</v>
      </c>
      <c r="D26" s="9">
        <f t="shared" si="0"/>
        <v>103.27886829696237</v>
      </c>
      <c r="E26" s="72">
        <v>48278</v>
      </c>
      <c r="F26" s="9">
        <f t="shared" si="1"/>
        <v>-2.4607481668668925</v>
      </c>
    </row>
    <row r="27" spans="1:6" ht="22.5" customHeight="1">
      <c r="A27" s="39" t="s">
        <v>47</v>
      </c>
      <c r="B27" s="40">
        <v>10541</v>
      </c>
      <c r="C27" s="46">
        <v>10396</v>
      </c>
      <c r="D27" s="9">
        <f>C27/B27*100</f>
        <v>98.62441893558486</v>
      </c>
      <c r="E27" s="72">
        <v>11657</v>
      </c>
      <c r="F27" s="9">
        <f>IF(E27&lt;&gt;0,C27/E27*100-100,"")</f>
        <v>-10.817534528609414</v>
      </c>
    </row>
    <row r="28" spans="1:6" ht="22.5" customHeight="1">
      <c r="A28" s="51" t="s">
        <v>46</v>
      </c>
      <c r="B28" s="45">
        <v>3379</v>
      </c>
      <c r="C28" s="46">
        <v>3403</v>
      </c>
      <c r="D28" s="9">
        <f t="shared" si="0"/>
        <v>100.71026931044689</v>
      </c>
      <c r="E28" s="72">
        <v>3613</v>
      </c>
      <c r="F28" s="9">
        <f t="shared" si="1"/>
        <v>-5.812344312205923</v>
      </c>
    </row>
  </sheetData>
  <sheetProtection/>
  <mergeCells count="2">
    <mergeCell ref="A1:F1"/>
    <mergeCell ref="D3:F3"/>
  </mergeCells>
  <printOptions horizontalCentered="1"/>
  <pageMargins left="0.984251968503937" right="0.7874015748031497" top="1.1811023622047245" bottom="0.7874015748031497" header="0.35433070866141736" footer="0.5905511811023623"/>
  <pageSetup errors="blank" firstPageNumber="6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4">
      <selection activeCell="A27" sqref="A27"/>
    </sheetView>
  </sheetViews>
  <sheetFormatPr defaultColWidth="9.00390625" defaultRowHeight="14.25"/>
  <cols>
    <col min="1" max="1" width="30.625" style="34" customWidth="1"/>
    <col min="2" max="4" width="10.625" style="34" customWidth="1"/>
    <col min="5" max="5" width="10.625" style="73" hidden="1" customWidth="1"/>
    <col min="6" max="6" width="10.625" style="34" customWidth="1"/>
    <col min="7" max="16384" width="9.00390625" style="35" customWidth="1"/>
  </cols>
  <sheetData>
    <row r="1" spans="1:6" ht="33.75" customHeight="1">
      <c r="A1" s="150" t="s">
        <v>102</v>
      </c>
      <c r="B1" s="150"/>
      <c r="C1" s="150"/>
      <c r="D1" s="150"/>
      <c r="E1" s="150"/>
      <c r="F1" s="150"/>
    </row>
    <row r="2" spans="1:6" ht="16.5" customHeight="1">
      <c r="A2" s="18"/>
      <c r="B2" s="18"/>
      <c r="C2" s="18"/>
      <c r="D2" s="19"/>
      <c r="E2" s="67"/>
      <c r="F2" s="19"/>
    </row>
    <row r="3" spans="1:6" ht="20.25" customHeight="1">
      <c r="A3" s="20"/>
      <c r="B3" s="20"/>
      <c r="C3" s="20"/>
      <c r="D3" s="151" t="s">
        <v>19</v>
      </c>
      <c r="E3" s="151"/>
      <c r="F3" s="151"/>
    </row>
    <row r="4" spans="1:6" ht="36" customHeight="1">
      <c r="A4" s="21" t="s">
        <v>20</v>
      </c>
      <c r="B4" s="21" t="s">
        <v>48</v>
      </c>
      <c r="C4" s="21" t="s">
        <v>22</v>
      </c>
      <c r="D4" s="21" t="s">
        <v>23</v>
      </c>
      <c r="E4" s="68" t="s">
        <v>24</v>
      </c>
      <c r="F4" s="21" t="s">
        <v>25</v>
      </c>
    </row>
    <row r="5" spans="1:6" s="42" customFormat="1" ht="24.75" customHeight="1">
      <c r="A5" s="130" t="s">
        <v>49</v>
      </c>
      <c r="B5" s="134">
        <f>SUM(B6:B26)</f>
        <v>1539258</v>
      </c>
      <c r="C5" s="134">
        <f>SUM(C6:C26)</f>
        <v>1538454</v>
      </c>
      <c r="D5" s="132">
        <f>C5/B5*100</f>
        <v>99.94776704100288</v>
      </c>
      <c r="E5" s="135">
        <f>SUM(E6:E26)</f>
        <v>1610043</v>
      </c>
      <c r="F5" s="132">
        <f>IF(E5&lt;&gt;0,C5/E5*100-100,"")</f>
        <v>-4.446402984268133</v>
      </c>
    </row>
    <row r="6" spans="1:6" ht="24.75" customHeight="1">
      <c r="A6" s="39" t="s">
        <v>50</v>
      </c>
      <c r="B6" s="38">
        <v>180758</v>
      </c>
      <c r="C6" s="38">
        <v>180648</v>
      </c>
      <c r="D6" s="9">
        <f>C6/B6*100</f>
        <v>99.93914515540115</v>
      </c>
      <c r="E6" s="71">
        <v>159862</v>
      </c>
      <c r="F6" s="9">
        <f aca="true" t="shared" si="0" ref="F6:F26">IF(E6&lt;&gt;0,C6/E6*100-100,"")</f>
        <v>13.002464625739705</v>
      </c>
    </row>
    <row r="7" spans="1:6" ht="24.75" customHeight="1">
      <c r="A7" s="41" t="s">
        <v>51</v>
      </c>
      <c r="B7" s="45">
        <v>0</v>
      </c>
      <c r="C7" s="46">
        <v>0</v>
      </c>
      <c r="D7" s="9"/>
      <c r="E7" s="71">
        <v>0</v>
      </c>
      <c r="F7" s="9">
        <f t="shared" si="0"/>
      </c>
    </row>
    <row r="8" spans="1:6" ht="24.75" customHeight="1">
      <c r="A8" s="41" t="s">
        <v>52</v>
      </c>
      <c r="B8" s="45">
        <v>484</v>
      </c>
      <c r="C8" s="46">
        <v>484</v>
      </c>
      <c r="D8" s="9">
        <f aca="true" t="shared" si="1" ref="D8:D26">C8/B8*100</f>
        <v>100</v>
      </c>
      <c r="E8" s="71">
        <v>444</v>
      </c>
      <c r="F8" s="9">
        <f t="shared" si="0"/>
        <v>9.009009009009006</v>
      </c>
    </row>
    <row r="9" spans="1:6" ht="24.75" customHeight="1">
      <c r="A9" s="41" t="s">
        <v>53</v>
      </c>
      <c r="B9" s="45">
        <v>55584</v>
      </c>
      <c r="C9" s="46">
        <v>55584</v>
      </c>
      <c r="D9" s="9">
        <f t="shared" si="1"/>
        <v>100</v>
      </c>
      <c r="E9" s="71">
        <v>59983</v>
      </c>
      <c r="F9" s="9">
        <f t="shared" si="0"/>
        <v>-7.333744560958948</v>
      </c>
    </row>
    <row r="10" spans="1:6" ht="24.75" customHeight="1">
      <c r="A10" s="41" t="s">
        <v>9</v>
      </c>
      <c r="B10" s="45">
        <v>255946</v>
      </c>
      <c r="C10" s="46">
        <v>255901</v>
      </c>
      <c r="D10" s="9">
        <f t="shared" si="1"/>
        <v>99.98241816633197</v>
      </c>
      <c r="E10" s="71">
        <v>230195</v>
      </c>
      <c r="F10" s="9">
        <f t="shared" si="0"/>
        <v>11.167054019418316</v>
      </c>
    </row>
    <row r="11" spans="1:6" ht="24.75" customHeight="1">
      <c r="A11" s="41" t="s">
        <v>10</v>
      </c>
      <c r="B11" s="45">
        <v>8745</v>
      </c>
      <c r="C11" s="46">
        <v>8745</v>
      </c>
      <c r="D11" s="9">
        <f t="shared" si="1"/>
        <v>100</v>
      </c>
      <c r="E11" s="71">
        <v>7319</v>
      </c>
      <c r="F11" s="9">
        <f t="shared" si="0"/>
        <v>19.483536002186085</v>
      </c>
    </row>
    <row r="12" spans="1:6" ht="24.75" customHeight="1">
      <c r="A12" s="41" t="s">
        <v>11</v>
      </c>
      <c r="B12" s="45">
        <v>36317</v>
      </c>
      <c r="C12" s="46">
        <v>36317</v>
      </c>
      <c r="D12" s="9">
        <f t="shared" si="1"/>
        <v>100</v>
      </c>
      <c r="E12" s="71">
        <v>35958</v>
      </c>
      <c r="F12" s="9">
        <f t="shared" si="0"/>
        <v>0.9983870070638119</v>
      </c>
    </row>
    <row r="13" spans="1:6" ht="24.75" customHeight="1">
      <c r="A13" s="41" t="s">
        <v>12</v>
      </c>
      <c r="B13" s="45">
        <v>201483</v>
      </c>
      <c r="C13" s="46">
        <v>201483</v>
      </c>
      <c r="D13" s="9">
        <f t="shared" si="1"/>
        <v>100</v>
      </c>
      <c r="E13" s="71">
        <v>168896</v>
      </c>
      <c r="F13" s="9">
        <f t="shared" si="0"/>
        <v>19.294121826449413</v>
      </c>
    </row>
    <row r="14" spans="1:6" ht="24.75" customHeight="1">
      <c r="A14" s="41" t="s">
        <v>13</v>
      </c>
      <c r="B14" s="45">
        <v>152852</v>
      </c>
      <c r="C14" s="46">
        <v>152852</v>
      </c>
      <c r="D14" s="9">
        <f t="shared" si="1"/>
        <v>100</v>
      </c>
      <c r="E14" s="71">
        <v>151942</v>
      </c>
      <c r="F14" s="9">
        <f t="shared" si="0"/>
        <v>0.5989127430203496</v>
      </c>
    </row>
    <row r="15" spans="1:6" ht="24.75" customHeight="1">
      <c r="A15" s="41" t="s">
        <v>14</v>
      </c>
      <c r="B15" s="45">
        <v>160352</v>
      </c>
      <c r="C15" s="46">
        <v>160352</v>
      </c>
      <c r="D15" s="9">
        <f t="shared" si="1"/>
        <v>100</v>
      </c>
      <c r="E15" s="71">
        <v>238061</v>
      </c>
      <c r="F15" s="9">
        <f t="shared" si="0"/>
        <v>-32.64247398775943</v>
      </c>
    </row>
    <row r="16" spans="1:6" ht="24.75" customHeight="1">
      <c r="A16" s="41" t="s">
        <v>15</v>
      </c>
      <c r="B16" s="45">
        <v>159715</v>
      </c>
      <c r="C16" s="46">
        <v>159715</v>
      </c>
      <c r="D16" s="9">
        <f t="shared" si="1"/>
        <v>100</v>
      </c>
      <c r="E16" s="71">
        <v>57978</v>
      </c>
      <c r="F16" s="9">
        <f t="shared" si="0"/>
        <v>175.47518024078096</v>
      </c>
    </row>
    <row r="17" spans="1:6" ht="24.75" customHeight="1">
      <c r="A17" s="41" t="s">
        <v>16</v>
      </c>
      <c r="B17" s="45">
        <v>181241</v>
      </c>
      <c r="C17" s="46">
        <v>181241</v>
      </c>
      <c r="D17" s="9">
        <f t="shared" si="1"/>
        <v>100</v>
      </c>
      <c r="E17" s="71">
        <v>258834</v>
      </c>
      <c r="F17" s="9">
        <f t="shared" si="0"/>
        <v>-29.977900894009295</v>
      </c>
    </row>
    <row r="18" spans="1:6" ht="24.75" customHeight="1">
      <c r="A18" s="41" t="s">
        <v>17</v>
      </c>
      <c r="B18" s="45">
        <v>44163</v>
      </c>
      <c r="C18" s="46">
        <v>44163</v>
      </c>
      <c r="D18" s="9">
        <f t="shared" si="1"/>
        <v>100</v>
      </c>
      <c r="E18" s="71">
        <v>28967</v>
      </c>
      <c r="F18" s="9">
        <f t="shared" si="0"/>
        <v>52.4596955155867</v>
      </c>
    </row>
    <row r="19" spans="1:6" ht="24.75" customHeight="1">
      <c r="A19" s="39" t="s">
        <v>54</v>
      </c>
      <c r="B19" s="45">
        <v>5359</v>
      </c>
      <c r="C19" s="46">
        <v>5359</v>
      </c>
      <c r="D19" s="9">
        <f t="shared" si="1"/>
        <v>100</v>
      </c>
      <c r="E19" s="71">
        <v>15981</v>
      </c>
      <c r="F19" s="9">
        <f t="shared" si="0"/>
        <v>-66.46642888430011</v>
      </c>
    </row>
    <row r="20" spans="1:6" ht="24.75" customHeight="1">
      <c r="A20" s="39" t="s">
        <v>100</v>
      </c>
      <c r="B20" s="45">
        <v>2967</v>
      </c>
      <c r="C20" s="46">
        <v>2456</v>
      </c>
      <c r="D20" s="9">
        <f t="shared" si="1"/>
        <v>82.77721604314122</v>
      </c>
      <c r="E20" s="71">
        <v>12936</v>
      </c>
      <c r="F20" s="9">
        <f t="shared" si="0"/>
        <v>-81.01422387136672</v>
      </c>
    </row>
    <row r="21" spans="1:6" ht="24.75" customHeight="1">
      <c r="A21" s="39" t="s">
        <v>56</v>
      </c>
      <c r="B21" s="45">
        <v>14784</v>
      </c>
      <c r="C21" s="46">
        <v>14784</v>
      </c>
      <c r="D21" s="9">
        <f t="shared" si="1"/>
        <v>100</v>
      </c>
      <c r="E21" s="71">
        <v>51866</v>
      </c>
      <c r="F21" s="9">
        <f t="shared" si="0"/>
        <v>-71.4957775806887</v>
      </c>
    </row>
    <row r="22" spans="1:6" ht="24.75" customHeight="1">
      <c r="A22" s="39" t="s">
        <v>18</v>
      </c>
      <c r="B22" s="45">
        <v>44082</v>
      </c>
      <c r="C22" s="46">
        <v>43944</v>
      </c>
      <c r="D22" s="9">
        <f t="shared" si="1"/>
        <v>99.686947053219</v>
      </c>
      <c r="E22" s="71">
        <v>94318</v>
      </c>
      <c r="F22" s="9">
        <f t="shared" si="0"/>
        <v>-53.40868126974703</v>
      </c>
    </row>
    <row r="23" spans="1:6" ht="24.75" customHeight="1">
      <c r="A23" s="39" t="s">
        <v>57</v>
      </c>
      <c r="B23" s="45">
        <v>7367</v>
      </c>
      <c r="C23" s="46">
        <v>7367</v>
      </c>
      <c r="D23" s="9">
        <f t="shared" si="1"/>
        <v>100</v>
      </c>
      <c r="E23" s="71">
        <v>8876</v>
      </c>
      <c r="F23" s="9">
        <f t="shared" si="0"/>
        <v>-17.000901306895003</v>
      </c>
    </row>
    <row r="24" spans="1:6" ht="24.75" customHeight="1">
      <c r="A24" s="39" t="s">
        <v>99</v>
      </c>
      <c r="B24" s="45">
        <v>6901</v>
      </c>
      <c r="C24" s="46">
        <v>6901</v>
      </c>
      <c r="D24" s="9"/>
      <c r="E24" s="71">
        <v>0</v>
      </c>
      <c r="F24" s="9"/>
    </row>
    <row r="25" spans="1:6" ht="24.75" customHeight="1">
      <c r="A25" s="39" t="s">
        <v>58</v>
      </c>
      <c r="B25" s="45">
        <v>4025</v>
      </c>
      <c r="C25" s="46">
        <v>4025</v>
      </c>
      <c r="D25" s="9">
        <f t="shared" si="1"/>
        <v>100</v>
      </c>
      <c r="E25" s="71">
        <v>13991</v>
      </c>
      <c r="F25" s="9">
        <f t="shared" si="0"/>
        <v>-71.23150596812236</v>
      </c>
    </row>
    <row r="26" spans="1:6" ht="24.75" customHeight="1">
      <c r="A26" s="39" t="s">
        <v>101</v>
      </c>
      <c r="B26" s="45">
        <v>16133</v>
      </c>
      <c r="C26" s="46">
        <v>16133</v>
      </c>
      <c r="D26" s="9">
        <f t="shared" si="1"/>
        <v>100</v>
      </c>
      <c r="E26" s="71">
        <v>13636</v>
      </c>
      <c r="F26" s="9">
        <f t="shared" si="0"/>
        <v>18.311821648577293</v>
      </c>
    </row>
  </sheetData>
  <sheetProtection/>
  <mergeCells count="2">
    <mergeCell ref="A1:F1"/>
    <mergeCell ref="D3:F3"/>
  </mergeCells>
  <printOptions horizontalCentered="1" verticalCentered="1"/>
  <pageMargins left="0.984251968503937" right="0.7874015748031497" top="0.7086614173228347" bottom="0.7874015748031497" header="0.35433070866141736" footer="0.5905511811023623"/>
  <pageSetup errors="blank" firstPageNumber="7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 topLeftCell="A1">
      <selection activeCell="C5" sqref="C5"/>
    </sheetView>
  </sheetViews>
  <sheetFormatPr defaultColWidth="9.00390625" defaultRowHeight="14.25"/>
  <cols>
    <col min="1" max="1" width="29.50390625" style="0" customWidth="1"/>
    <col min="2" max="2" width="12.00390625" style="0" customWidth="1"/>
    <col min="3" max="3" width="11.00390625" style="0" customWidth="1"/>
    <col min="4" max="4" width="10.50390625" style="0" customWidth="1"/>
    <col min="5" max="5" width="9.00390625" style="77" hidden="1" customWidth="1"/>
    <col min="6" max="6" width="9.625" style="0" customWidth="1"/>
  </cols>
  <sheetData>
    <row r="1" spans="1:6" ht="66.75" customHeight="1">
      <c r="A1" s="152" t="s">
        <v>177</v>
      </c>
      <c r="B1" s="152"/>
      <c r="C1" s="152"/>
      <c r="D1" s="152"/>
      <c r="E1" s="152"/>
      <c r="F1" s="152"/>
    </row>
    <row r="2" spans="1:6" ht="24.75" customHeight="1">
      <c r="A2" s="18"/>
      <c r="B2" s="18"/>
      <c r="C2" s="18"/>
      <c r="D2" s="19"/>
      <c r="E2" s="67"/>
      <c r="F2" s="19"/>
    </row>
    <row r="3" spans="1:6" ht="21.75" customHeight="1">
      <c r="A3" s="20"/>
      <c r="B3" s="20"/>
      <c r="C3" s="20"/>
      <c r="D3" s="153" t="s">
        <v>19</v>
      </c>
      <c r="E3" s="153"/>
      <c r="F3" s="153"/>
    </row>
    <row r="4" spans="1:6" ht="51.75" customHeight="1">
      <c r="A4" s="21" t="s">
        <v>20</v>
      </c>
      <c r="B4" s="21" t="s">
        <v>21</v>
      </c>
      <c r="C4" s="21" t="s">
        <v>22</v>
      </c>
      <c r="D4" s="21" t="s">
        <v>23</v>
      </c>
      <c r="E4" s="68" t="s">
        <v>24</v>
      </c>
      <c r="F4" s="21" t="s">
        <v>25</v>
      </c>
    </row>
    <row r="5" spans="1:6" s="17" customFormat="1" ht="48" customHeight="1">
      <c r="A5" s="22" t="s">
        <v>59</v>
      </c>
      <c r="B5" s="13">
        <f>SUM(B6:B19)</f>
        <v>120859</v>
      </c>
      <c r="C5" s="13">
        <f>SUM(C6:C19)</f>
        <v>110659</v>
      </c>
      <c r="D5" s="16">
        <f>IF(B5&lt;&gt;0,C5/B5*100,"")</f>
        <v>91.56041337426257</v>
      </c>
      <c r="E5" s="75">
        <f>SUM(E6:E19)</f>
        <v>114122</v>
      </c>
      <c r="F5" s="16">
        <f>IF(E5&lt;&gt;0,C5/E5*100-100,"")</f>
        <v>-3.034471880969491</v>
      </c>
    </row>
    <row r="6" spans="1:6" ht="32.25" customHeight="1" hidden="1">
      <c r="A6" s="23" t="s">
        <v>60</v>
      </c>
      <c r="B6" s="24"/>
      <c r="C6" s="24"/>
      <c r="D6" s="25">
        <f aca="true" t="shared" si="0" ref="D6:D19">IF(B6&lt;&gt;0,C6/B6*100,"")</f>
      </c>
      <c r="E6" s="76"/>
      <c r="F6" s="25"/>
    </row>
    <row r="7" spans="1:6" ht="32.25" customHeight="1" hidden="1">
      <c r="A7" s="23" t="s">
        <v>61</v>
      </c>
      <c r="B7" s="24"/>
      <c r="C7" s="24"/>
      <c r="D7" s="25">
        <f t="shared" si="0"/>
      </c>
      <c r="E7" s="76"/>
      <c r="F7" s="25">
        <f aca="true" t="shared" si="1" ref="F7:F19">IF(E7&lt;&gt;0,C7/E7*100-100,"")</f>
      </c>
    </row>
    <row r="8" spans="1:6" ht="32.25" customHeight="1" hidden="1">
      <c r="A8" s="23" t="s">
        <v>62</v>
      </c>
      <c r="B8" s="24"/>
      <c r="C8" s="24"/>
      <c r="D8" s="25">
        <f t="shared" si="0"/>
      </c>
      <c r="E8" s="76"/>
      <c r="F8" s="25">
        <f t="shared" si="1"/>
      </c>
    </row>
    <row r="9" spans="1:6" ht="32.25" customHeight="1" hidden="1">
      <c r="A9" s="23" t="s">
        <v>63</v>
      </c>
      <c r="B9" s="24"/>
      <c r="C9" s="24"/>
      <c r="D9" s="25">
        <f t="shared" si="0"/>
      </c>
      <c r="E9" s="76"/>
      <c r="F9" s="25">
        <f t="shared" si="1"/>
      </c>
    </row>
    <row r="10" spans="1:6" ht="32.25" customHeight="1" hidden="1">
      <c r="A10" s="23" t="s">
        <v>47</v>
      </c>
      <c r="B10" s="24"/>
      <c r="C10" s="24"/>
      <c r="D10" s="25">
        <f t="shared" si="0"/>
      </c>
      <c r="E10" s="76"/>
      <c r="F10" s="25">
        <f t="shared" si="1"/>
      </c>
    </row>
    <row r="11" spans="1:6" ht="32.25" customHeight="1" hidden="1">
      <c r="A11" s="23" t="s">
        <v>64</v>
      </c>
      <c r="B11" s="24"/>
      <c r="C11" s="24"/>
      <c r="D11" s="25">
        <f t="shared" si="0"/>
      </c>
      <c r="E11" s="76"/>
      <c r="F11" s="25"/>
    </row>
    <row r="12" spans="1:6" ht="42" customHeight="1">
      <c r="A12" s="23" t="s">
        <v>65</v>
      </c>
      <c r="B12" s="24">
        <v>4201</v>
      </c>
      <c r="C12" s="24">
        <v>4870</v>
      </c>
      <c r="D12" s="25">
        <f t="shared" si="0"/>
        <v>115.92477981432991</v>
      </c>
      <c r="E12" s="76">
        <v>5408</v>
      </c>
      <c r="F12" s="25">
        <f t="shared" si="1"/>
        <v>-9.948224852071007</v>
      </c>
    </row>
    <row r="13" spans="1:6" ht="42" customHeight="1">
      <c r="A13" s="23" t="s">
        <v>66</v>
      </c>
      <c r="B13" s="24">
        <v>377</v>
      </c>
      <c r="C13" s="24">
        <v>609</v>
      </c>
      <c r="D13" s="25">
        <f t="shared" si="0"/>
        <v>161.53846153846155</v>
      </c>
      <c r="E13" s="76">
        <v>608</v>
      </c>
      <c r="F13" s="25">
        <f t="shared" si="1"/>
        <v>0.16447368421053454</v>
      </c>
    </row>
    <row r="14" spans="1:6" ht="42" customHeight="1">
      <c r="A14" s="23" t="s">
        <v>67</v>
      </c>
      <c r="B14" s="24">
        <v>110435</v>
      </c>
      <c r="C14" s="24">
        <v>99369</v>
      </c>
      <c r="D14" s="25">
        <f t="shared" si="0"/>
        <v>89.97962602435821</v>
      </c>
      <c r="E14" s="76">
        <v>102631</v>
      </c>
      <c r="F14" s="25">
        <f t="shared" si="1"/>
        <v>-3.178376903664585</v>
      </c>
    </row>
    <row r="15" spans="1:6" ht="42" customHeight="1">
      <c r="A15" s="23" t="s">
        <v>68</v>
      </c>
      <c r="B15" s="24">
        <v>1620</v>
      </c>
      <c r="C15" s="24">
        <v>2377</v>
      </c>
      <c r="D15" s="25">
        <f t="shared" si="0"/>
        <v>146.72839506172838</v>
      </c>
      <c r="E15" s="76">
        <v>2825</v>
      </c>
      <c r="F15" s="25">
        <f t="shared" si="1"/>
        <v>-15.858407079646014</v>
      </c>
    </row>
    <row r="16" spans="1:6" ht="42" customHeight="1">
      <c r="A16" s="23" t="s">
        <v>103</v>
      </c>
      <c r="B16" s="24">
        <v>1500</v>
      </c>
      <c r="C16" s="24">
        <v>310</v>
      </c>
      <c r="D16" s="25">
        <f t="shared" si="0"/>
        <v>20.666666666666668</v>
      </c>
      <c r="E16" s="76"/>
      <c r="F16" s="25"/>
    </row>
    <row r="17" spans="1:6" ht="42" customHeight="1">
      <c r="A17" s="23" t="s">
        <v>69</v>
      </c>
      <c r="B17" s="24">
        <v>2176</v>
      </c>
      <c r="C17" s="24">
        <v>2324</v>
      </c>
      <c r="D17" s="25">
        <f t="shared" si="0"/>
        <v>106.8014705882353</v>
      </c>
      <c r="E17" s="76">
        <v>1947</v>
      </c>
      <c r="F17" s="25">
        <f t="shared" si="1"/>
        <v>19.36312275295326</v>
      </c>
    </row>
    <row r="18" spans="1:6" ht="42" customHeight="1">
      <c r="A18" s="23" t="s">
        <v>104</v>
      </c>
      <c r="B18" s="24">
        <v>550</v>
      </c>
      <c r="C18" s="24">
        <v>786</v>
      </c>
      <c r="D18" s="25">
        <f t="shared" si="0"/>
        <v>142.9090909090909</v>
      </c>
      <c r="E18" s="76"/>
      <c r="F18" s="25">
        <f t="shared" si="1"/>
      </c>
    </row>
    <row r="19" spans="1:6" ht="42" customHeight="1">
      <c r="A19" s="23" t="s">
        <v>70</v>
      </c>
      <c r="B19" s="24"/>
      <c r="C19" s="24">
        <v>14</v>
      </c>
      <c r="D19" s="25">
        <f t="shared" si="0"/>
      </c>
      <c r="E19" s="76">
        <v>703</v>
      </c>
      <c r="F19" s="25">
        <f t="shared" si="1"/>
        <v>-98.00853485064012</v>
      </c>
    </row>
  </sheetData>
  <sheetProtection/>
  <mergeCells count="2">
    <mergeCell ref="A1:F1"/>
    <mergeCell ref="D3:F3"/>
  </mergeCells>
  <printOptions horizontalCentered="1"/>
  <pageMargins left="0.984251968503937" right="0.7874015748031497" top="1.3779527559055118" bottom="0.7874015748031497" header="0.3937007874015748" footer="0.5905511811023623"/>
  <pageSetup errors="blank" firstPageNumber="8" useFirstPageNumber="1"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I8" sqref="I8"/>
    </sheetView>
  </sheetViews>
  <sheetFormatPr defaultColWidth="9.00390625" defaultRowHeight="14.25"/>
  <cols>
    <col min="1" max="1" width="36.625" style="0" customWidth="1"/>
    <col min="2" max="2" width="10.875" style="0" customWidth="1"/>
    <col min="3" max="3" width="9.00390625" style="0" customWidth="1"/>
    <col min="4" max="4" width="10.25390625" style="0" customWidth="1"/>
    <col min="5" max="5" width="9.00390625" style="53" hidden="1" customWidth="1"/>
    <col min="6" max="6" width="9.375" style="0" customWidth="1"/>
  </cols>
  <sheetData>
    <row r="1" spans="1:6" ht="43.5" customHeight="1">
      <c r="A1" s="150" t="s">
        <v>124</v>
      </c>
      <c r="B1" s="150"/>
      <c r="C1" s="150"/>
      <c r="D1" s="150"/>
      <c r="E1" s="150"/>
      <c r="F1" s="150"/>
    </row>
    <row r="2" spans="1:6" ht="10.5" customHeight="1">
      <c r="A2" s="18"/>
      <c r="B2" s="18"/>
      <c r="C2" s="18"/>
      <c r="D2" s="19"/>
      <c r="E2" s="19"/>
      <c r="F2" s="19"/>
    </row>
    <row r="3" spans="1:6" ht="18" customHeight="1">
      <c r="A3" s="20"/>
      <c r="B3" s="20"/>
      <c r="C3" s="20"/>
      <c r="D3" s="153" t="s">
        <v>19</v>
      </c>
      <c r="E3" s="153"/>
      <c r="F3" s="153"/>
    </row>
    <row r="4" spans="1:6" ht="32.25" customHeight="1">
      <c r="A4" s="59" t="s">
        <v>113</v>
      </c>
      <c r="B4" s="59" t="s">
        <v>48</v>
      </c>
      <c r="C4" s="59" t="s">
        <v>22</v>
      </c>
      <c r="D4" s="59" t="s">
        <v>23</v>
      </c>
      <c r="E4" s="59" t="s">
        <v>24</v>
      </c>
      <c r="F4" s="59" t="s">
        <v>25</v>
      </c>
    </row>
    <row r="5" spans="1:8" s="17" customFormat="1" ht="25.5" customHeight="1">
      <c r="A5" s="26" t="s">
        <v>71</v>
      </c>
      <c r="B5" s="60">
        <f>+C5</f>
        <v>574357</v>
      </c>
      <c r="C5" s="60">
        <f>SUM(C6:C23)</f>
        <v>574357</v>
      </c>
      <c r="D5" s="16">
        <f>IF(B5&lt;&gt;0,C5/B5*100,"")</f>
        <v>100</v>
      </c>
      <c r="E5" s="60">
        <f>SUM(E6:E23)</f>
        <v>228530</v>
      </c>
      <c r="F5" s="28">
        <f>IF(E5&lt;&gt;0,C5/E5*100-100,"")</f>
        <v>151.3267404717105</v>
      </c>
      <c r="H5" s="61"/>
    </row>
    <row r="6" spans="1:9" ht="28.5" customHeight="1">
      <c r="A6" s="78" t="s">
        <v>114</v>
      </c>
      <c r="B6" s="30">
        <f aca="true" t="shared" si="0" ref="B6:B23">+C6</f>
        <v>533</v>
      </c>
      <c r="C6" s="30">
        <v>533</v>
      </c>
      <c r="D6" s="31">
        <f aca="true" t="shared" si="1" ref="D6:D23">IF(B6&lt;&gt;0,C6/B6*100,"")</f>
        <v>100</v>
      </c>
      <c r="E6" s="30">
        <v>913</v>
      </c>
      <c r="F6" s="31">
        <f aca="true" t="shared" si="2" ref="F6:F23">IF(E6&lt;&gt;0,C6/E6*100-100,"")</f>
        <v>-41.6210295728368</v>
      </c>
      <c r="I6" s="33"/>
    </row>
    <row r="7" spans="1:6" ht="28.5" customHeight="1">
      <c r="A7" s="78" t="s">
        <v>115</v>
      </c>
      <c r="B7" s="30">
        <f t="shared" si="0"/>
        <v>382</v>
      </c>
      <c r="C7" s="30">
        <v>382</v>
      </c>
      <c r="D7" s="31">
        <f t="shared" si="1"/>
        <v>100</v>
      </c>
      <c r="E7" s="30">
        <v>175</v>
      </c>
      <c r="F7" s="31">
        <f t="shared" si="2"/>
        <v>118.28571428571428</v>
      </c>
    </row>
    <row r="8" spans="1:6" ht="28.5" customHeight="1">
      <c r="A8" s="78" t="s">
        <v>116</v>
      </c>
      <c r="B8" s="30">
        <f t="shared" si="0"/>
        <v>74</v>
      </c>
      <c r="C8" s="30">
        <v>74</v>
      </c>
      <c r="D8" s="31">
        <f t="shared" si="1"/>
        <v>100</v>
      </c>
      <c r="E8" s="30">
        <v>176</v>
      </c>
      <c r="F8" s="31">
        <f t="shared" si="2"/>
        <v>-57.95454545454545</v>
      </c>
    </row>
    <row r="9" spans="1:6" ht="28.5" customHeight="1">
      <c r="A9" s="78" t="s">
        <v>117</v>
      </c>
      <c r="B9" s="30">
        <f t="shared" si="0"/>
        <v>91219</v>
      </c>
      <c r="C9" s="30">
        <v>91219</v>
      </c>
      <c r="D9" s="31">
        <f t="shared" si="1"/>
        <v>100</v>
      </c>
      <c r="E9" s="30">
        <v>165194</v>
      </c>
      <c r="F9" s="31">
        <f t="shared" si="2"/>
        <v>-44.78068210709832</v>
      </c>
    </row>
    <row r="10" spans="1:6" ht="28.5" customHeight="1">
      <c r="A10" s="78" t="s">
        <v>118</v>
      </c>
      <c r="B10" s="30">
        <f t="shared" si="0"/>
        <v>4941</v>
      </c>
      <c r="C10" s="29">
        <v>4941</v>
      </c>
      <c r="D10" s="31">
        <f t="shared" si="1"/>
        <v>100</v>
      </c>
      <c r="E10" s="29">
        <v>5233</v>
      </c>
      <c r="F10" s="31">
        <f t="shared" si="2"/>
        <v>-5.579973246703602</v>
      </c>
    </row>
    <row r="11" spans="1:6" ht="28.5" customHeight="1">
      <c r="A11" s="78" t="s">
        <v>119</v>
      </c>
      <c r="B11" s="30">
        <f t="shared" si="0"/>
        <v>60</v>
      </c>
      <c r="C11" s="29">
        <v>60</v>
      </c>
      <c r="D11" s="31">
        <f t="shared" si="1"/>
        <v>100</v>
      </c>
      <c r="E11" s="29">
        <v>338</v>
      </c>
      <c r="F11" s="31">
        <f t="shared" si="2"/>
        <v>-82.24852071005917</v>
      </c>
    </row>
    <row r="12" spans="1:6" ht="28.5" customHeight="1">
      <c r="A12" s="78" t="s">
        <v>120</v>
      </c>
      <c r="B12" s="30">
        <f t="shared" si="0"/>
        <v>2673</v>
      </c>
      <c r="C12" s="29">
        <v>2673</v>
      </c>
      <c r="D12" s="31">
        <f t="shared" si="1"/>
        <v>100</v>
      </c>
      <c r="E12" s="29">
        <v>11851</v>
      </c>
      <c r="F12" s="31">
        <f t="shared" si="2"/>
        <v>-77.4449413551599</v>
      </c>
    </row>
    <row r="13" spans="1:6" ht="28.5" customHeight="1">
      <c r="A13" s="78" t="s">
        <v>121</v>
      </c>
      <c r="B13" s="30">
        <f t="shared" si="0"/>
        <v>2241</v>
      </c>
      <c r="C13" s="29">
        <v>2241</v>
      </c>
      <c r="D13" s="31">
        <f t="shared" si="1"/>
        <v>100</v>
      </c>
      <c r="E13" s="29">
        <v>26378</v>
      </c>
      <c r="F13" s="31">
        <f t="shared" si="2"/>
        <v>-91.5042838729244</v>
      </c>
    </row>
    <row r="14" spans="1:6" ht="28.5" customHeight="1">
      <c r="A14" s="78" t="s">
        <v>106</v>
      </c>
      <c r="B14" s="30">
        <f t="shared" si="0"/>
        <v>183900</v>
      </c>
      <c r="C14" s="29">
        <v>183900</v>
      </c>
      <c r="D14" s="31">
        <f t="shared" si="1"/>
        <v>100</v>
      </c>
      <c r="E14" s="29"/>
      <c r="F14" s="31">
        <f t="shared" si="2"/>
      </c>
    </row>
    <row r="15" spans="1:6" ht="28.5" customHeight="1">
      <c r="A15" s="78" t="s">
        <v>122</v>
      </c>
      <c r="B15" s="30">
        <f t="shared" si="0"/>
        <v>644</v>
      </c>
      <c r="C15" s="29">
        <v>644</v>
      </c>
      <c r="D15" s="31">
        <f t="shared" si="1"/>
        <v>100</v>
      </c>
      <c r="E15" s="29">
        <v>1075</v>
      </c>
      <c r="F15" s="31">
        <f t="shared" si="2"/>
        <v>-40.093023255813954</v>
      </c>
    </row>
    <row r="16" spans="1:6" ht="28.5" customHeight="1">
      <c r="A16" s="78" t="s">
        <v>123</v>
      </c>
      <c r="B16" s="30">
        <f t="shared" si="0"/>
        <v>172</v>
      </c>
      <c r="C16" s="30">
        <v>172</v>
      </c>
      <c r="D16" s="31">
        <f t="shared" si="1"/>
        <v>100</v>
      </c>
      <c r="E16" s="30"/>
      <c r="F16" s="31">
        <f t="shared" si="2"/>
      </c>
    </row>
    <row r="17" spans="1:6" ht="28.5" customHeight="1">
      <c r="A17" s="78" t="s">
        <v>107</v>
      </c>
      <c r="B17" s="30">
        <f t="shared" si="0"/>
        <v>920</v>
      </c>
      <c r="C17" s="30">
        <v>920</v>
      </c>
      <c r="D17" s="31">
        <f t="shared" si="1"/>
        <v>100</v>
      </c>
      <c r="E17" s="30">
        <v>862</v>
      </c>
      <c r="F17" s="31">
        <f t="shared" si="2"/>
        <v>6.728538283062633</v>
      </c>
    </row>
    <row r="18" spans="1:6" ht="34.5" customHeight="1">
      <c r="A18" s="78" t="s">
        <v>108</v>
      </c>
      <c r="B18" s="30">
        <f t="shared" si="0"/>
        <v>250000</v>
      </c>
      <c r="C18" s="30">
        <v>250000</v>
      </c>
      <c r="D18" s="31">
        <f t="shared" si="1"/>
        <v>100</v>
      </c>
      <c r="E18" s="30"/>
      <c r="F18" s="31">
        <f t="shared" si="2"/>
      </c>
    </row>
    <row r="19" spans="1:6" ht="34.5" customHeight="1">
      <c r="A19" s="78" t="s">
        <v>125</v>
      </c>
      <c r="B19" s="30">
        <f t="shared" si="0"/>
        <v>13000</v>
      </c>
      <c r="C19" s="30">
        <v>13000</v>
      </c>
      <c r="D19" s="31">
        <f t="shared" si="1"/>
        <v>100</v>
      </c>
      <c r="E19" s="30">
        <v>4</v>
      </c>
      <c r="F19" s="31"/>
    </row>
    <row r="20" spans="1:6" ht="30.75" customHeight="1">
      <c r="A20" s="78" t="s">
        <v>109</v>
      </c>
      <c r="B20" s="30">
        <f t="shared" si="0"/>
        <v>620</v>
      </c>
      <c r="C20" s="30">
        <v>620</v>
      </c>
      <c r="D20" s="31">
        <f t="shared" si="1"/>
        <v>100</v>
      </c>
      <c r="E20" s="30">
        <v>722</v>
      </c>
      <c r="F20" s="31">
        <f t="shared" si="2"/>
        <v>-14.127423822714675</v>
      </c>
    </row>
    <row r="21" spans="1:6" ht="25.5" customHeight="1">
      <c r="A21" s="78" t="s">
        <v>110</v>
      </c>
      <c r="B21" s="30">
        <f t="shared" si="0"/>
        <v>8977</v>
      </c>
      <c r="C21" s="30">
        <v>8977</v>
      </c>
      <c r="D21" s="31">
        <f t="shared" si="1"/>
        <v>100</v>
      </c>
      <c r="E21" s="30">
        <v>10620</v>
      </c>
      <c r="F21" s="31">
        <f t="shared" si="2"/>
        <v>-15.470809792843681</v>
      </c>
    </row>
    <row r="22" spans="1:6" ht="25.5" customHeight="1">
      <c r="A22" s="78" t="s">
        <v>111</v>
      </c>
      <c r="B22" s="30">
        <f t="shared" si="0"/>
        <v>13485</v>
      </c>
      <c r="C22" s="30">
        <v>13485</v>
      </c>
      <c r="D22" s="31">
        <f t="shared" si="1"/>
        <v>100</v>
      </c>
      <c r="E22" s="30">
        <v>4885</v>
      </c>
      <c r="F22" s="31">
        <f t="shared" si="2"/>
        <v>176.0491299897646</v>
      </c>
    </row>
    <row r="23" spans="1:6" ht="25.5" customHeight="1">
      <c r="A23" s="78" t="s">
        <v>112</v>
      </c>
      <c r="B23" s="30">
        <f t="shared" si="0"/>
        <v>516</v>
      </c>
      <c r="C23" s="30">
        <v>516</v>
      </c>
      <c r="D23" s="31">
        <f t="shared" si="1"/>
        <v>100</v>
      </c>
      <c r="E23" s="30">
        <v>104</v>
      </c>
      <c r="F23" s="31">
        <f t="shared" si="2"/>
        <v>396.1538461538462</v>
      </c>
    </row>
    <row r="25" ht="14.25">
      <c r="B25" s="62"/>
    </row>
    <row r="26" ht="14.25">
      <c r="B26">
        <f>+B5-B25</f>
        <v>574357</v>
      </c>
    </row>
  </sheetData>
  <sheetProtection/>
  <mergeCells count="2">
    <mergeCell ref="A1:F1"/>
    <mergeCell ref="D3:F3"/>
  </mergeCells>
  <printOptions horizontalCentered="1"/>
  <pageMargins left="0.984251968503937" right="0.7874015748031497" top="1.1811023622047245" bottom="0.7874015748031497" header="0.35433070866141736" footer="0.5905511811023623"/>
  <pageSetup errors="blank" firstPageNumber="9" useFirstPageNumber="1"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O14" sqref="O14"/>
    </sheetView>
  </sheetViews>
  <sheetFormatPr defaultColWidth="8.75390625" defaultRowHeight="14.25"/>
  <cols>
    <col min="1" max="1" width="27.25390625" style="96" customWidth="1"/>
    <col min="2" max="2" width="10.375" style="96" customWidth="1"/>
    <col min="3" max="3" width="10.375" style="97" customWidth="1"/>
    <col min="4" max="4" width="10.375" style="96" customWidth="1"/>
    <col min="5" max="5" width="9.875" style="96" customWidth="1"/>
    <col min="6" max="6" width="9.50390625" style="96" customWidth="1"/>
    <col min="7" max="7" width="54.375" style="96" hidden="1" customWidth="1"/>
    <col min="8" max="8" width="9.00390625" style="96" hidden="1" customWidth="1"/>
    <col min="9" max="31" width="9.00390625" style="96" bestFit="1" customWidth="1"/>
    <col min="32" max="16384" width="8.75390625" style="96" customWidth="1"/>
  </cols>
  <sheetData>
    <row r="1" spans="1:6" ht="54.75" customHeight="1">
      <c r="A1" s="154" t="s">
        <v>137</v>
      </c>
      <c r="B1" s="154"/>
      <c r="C1" s="155"/>
      <c r="D1" s="154"/>
      <c r="E1" s="154"/>
      <c r="F1" s="154"/>
    </row>
    <row r="2" spans="4:6" ht="18.75" customHeight="1">
      <c r="D2" s="98"/>
      <c r="E2" s="156" t="s">
        <v>19</v>
      </c>
      <c r="F2" s="156"/>
    </row>
    <row r="3" spans="1:7" ht="37.5" customHeight="1">
      <c r="A3" s="82" t="s">
        <v>77</v>
      </c>
      <c r="B3" s="83" t="s">
        <v>138</v>
      </c>
      <c r="C3" s="90" t="s">
        <v>156</v>
      </c>
      <c r="D3" s="82" t="s">
        <v>23</v>
      </c>
      <c r="E3" s="83" t="s">
        <v>139</v>
      </c>
      <c r="F3" s="82" t="s">
        <v>25</v>
      </c>
      <c r="G3" s="82" t="s">
        <v>140</v>
      </c>
    </row>
    <row r="4" spans="1:8" s="87" customFormat="1" ht="29.25" customHeight="1">
      <c r="A4" s="84" t="s">
        <v>78</v>
      </c>
      <c r="B4" s="85">
        <f>SUM(B5:B12)</f>
        <v>442539</v>
      </c>
      <c r="C4" s="85">
        <f>SUM(C5:C12)</f>
        <v>429347</v>
      </c>
      <c r="D4" s="14">
        <f aca="true" t="shared" si="0" ref="D4:D12">+C4/B4*100</f>
        <v>97.01901979260586</v>
      </c>
      <c r="E4" s="85">
        <f>SUM(E5:E12)</f>
        <v>408456</v>
      </c>
      <c r="F4" s="14">
        <f aca="true" t="shared" si="1" ref="F4:F21">+C4/E4*100-100</f>
        <v>5.11462678966646</v>
      </c>
      <c r="G4" s="86"/>
      <c r="H4" s="87">
        <f aca="true" t="shared" si="2" ref="H4:H12">C4-C13</f>
        <v>3388</v>
      </c>
    </row>
    <row r="5" spans="1:8" ht="29.25" customHeight="1">
      <c r="A5" s="99" t="s">
        <v>141</v>
      </c>
      <c r="B5" s="100">
        <v>139219</v>
      </c>
      <c r="C5" s="101">
        <v>145693</v>
      </c>
      <c r="D5" s="102">
        <f t="shared" si="0"/>
        <v>104.6502273396591</v>
      </c>
      <c r="E5" s="100">
        <v>143007</v>
      </c>
      <c r="F5" s="102">
        <f t="shared" si="1"/>
        <v>1.8782297370058814</v>
      </c>
      <c r="G5" s="103" t="s">
        <v>142</v>
      </c>
      <c r="H5" s="87">
        <f t="shared" si="2"/>
        <v>-1361</v>
      </c>
    </row>
    <row r="6" spans="1:8" s="87" customFormat="1" ht="29.25" customHeight="1">
      <c r="A6" s="99" t="s">
        <v>157</v>
      </c>
      <c r="B6" s="100">
        <v>38874</v>
      </c>
      <c r="C6" s="101">
        <v>40540</v>
      </c>
      <c r="D6" s="102">
        <f t="shared" si="0"/>
        <v>104.28564078818748</v>
      </c>
      <c r="E6" s="100">
        <v>37244</v>
      </c>
      <c r="F6" s="102">
        <f t="shared" si="1"/>
        <v>8.849747610353347</v>
      </c>
      <c r="G6" s="104" t="s">
        <v>143</v>
      </c>
      <c r="H6" s="87">
        <f t="shared" si="2"/>
        <v>441</v>
      </c>
    </row>
    <row r="7" spans="1:8" ht="29.25" customHeight="1">
      <c r="A7" s="99" t="s">
        <v>158</v>
      </c>
      <c r="B7" s="100">
        <v>116621</v>
      </c>
      <c r="C7" s="101">
        <v>92789</v>
      </c>
      <c r="D7" s="102">
        <f t="shared" si="0"/>
        <v>79.56457241834661</v>
      </c>
      <c r="E7" s="100">
        <v>94710</v>
      </c>
      <c r="F7" s="102">
        <f t="shared" si="1"/>
        <v>-2.0282969063456875</v>
      </c>
      <c r="G7" s="103" t="s">
        <v>159</v>
      </c>
      <c r="H7" s="87">
        <f t="shared" si="2"/>
        <v>791</v>
      </c>
    </row>
    <row r="8" spans="1:8" ht="29.25" customHeight="1">
      <c r="A8" s="99" t="s">
        <v>160</v>
      </c>
      <c r="B8" s="100">
        <v>4313</v>
      </c>
      <c r="C8" s="101">
        <v>5259</v>
      </c>
      <c r="D8" s="102">
        <f t="shared" si="0"/>
        <v>121.93368884766984</v>
      </c>
      <c r="E8" s="100">
        <v>4094</v>
      </c>
      <c r="F8" s="102">
        <f t="shared" si="1"/>
        <v>28.45627747923791</v>
      </c>
      <c r="G8" s="105" t="s">
        <v>143</v>
      </c>
      <c r="H8" s="87">
        <f t="shared" si="2"/>
        <v>2031</v>
      </c>
    </row>
    <row r="9" spans="1:8" ht="29.25" customHeight="1">
      <c r="A9" s="99" t="s">
        <v>161</v>
      </c>
      <c r="B9" s="100">
        <v>4876</v>
      </c>
      <c r="C9" s="101">
        <v>4757</v>
      </c>
      <c r="D9" s="102">
        <f t="shared" si="0"/>
        <v>97.55947497949138</v>
      </c>
      <c r="E9" s="100">
        <v>3780</v>
      </c>
      <c r="F9" s="102">
        <f t="shared" si="1"/>
        <v>25.84656084656085</v>
      </c>
      <c r="G9" s="103" t="s">
        <v>145</v>
      </c>
      <c r="H9" s="87">
        <f t="shared" si="2"/>
        <v>-226</v>
      </c>
    </row>
    <row r="10" spans="1:8" ht="29.25" customHeight="1">
      <c r="A10" s="99" t="s">
        <v>162</v>
      </c>
      <c r="B10" s="100">
        <v>53758</v>
      </c>
      <c r="C10" s="101">
        <v>55233</v>
      </c>
      <c r="D10" s="102">
        <f t="shared" si="0"/>
        <v>102.74377767030023</v>
      </c>
      <c r="E10" s="100">
        <v>48949</v>
      </c>
      <c r="F10" s="102">
        <f t="shared" si="1"/>
        <v>12.837851641504415</v>
      </c>
      <c r="G10" s="103" t="s">
        <v>143</v>
      </c>
      <c r="H10" s="87">
        <f t="shared" si="2"/>
        <v>1587</v>
      </c>
    </row>
    <row r="11" spans="1:8" ht="29.25" customHeight="1">
      <c r="A11" s="99" t="s">
        <v>163</v>
      </c>
      <c r="B11" s="100">
        <v>2677</v>
      </c>
      <c r="C11" s="101">
        <v>2868</v>
      </c>
      <c r="D11" s="102">
        <f t="shared" si="0"/>
        <v>107.13485244676878</v>
      </c>
      <c r="E11" s="100">
        <v>2317</v>
      </c>
      <c r="F11" s="102">
        <f t="shared" si="1"/>
        <v>23.780750971083293</v>
      </c>
      <c r="G11" s="105" t="s">
        <v>164</v>
      </c>
      <c r="H11" s="87">
        <f t="shared" si="2"/>
        <v>2121</v>
      </c>
    </row>
    <row r="12" spans="1:8" ht="29.25" customHeight="1">
      <c r="A12" s="99" t="s">
        <v>165</v>
      </c>
      <c r="B12" s="100">
        <v>82201</v>
      </c>
      <c r="C12" s="101">
        <v>82208</v>
      </c>
      <c r="D12" s="102">
        <f t="shared" si="0"/>
        <v>100.0085157114877</v>
      </c>
      <c r="E12" s="100">
        <v>74355</v>
      </c>
      <c r="F12" s="102">
        <f t="shared" si="1"/>
        <v>10.561495528209264</v>
      </c>
      <c r="G12" s="104"/>
      <c r="H12" s="87">
        <f t="shared" si="2"/>
        <v>-1996</v>
      </c>
    </row>
    <row r="13" spans="1:7" ht="29.25" customHeight="1">
      <c r="A13" s="84" t="s">
        <v>80</v>
      </c>
      <c r="B13" s="85">
        <f>SUM(B14:B21)</f>
        <v>433599</v>
      </c>
      <c r="C13" s="85">
        <f>SUM(C14:C21)</f>
        <v>425959</v>
      </c>
      <c r="D13" s="14">
        <f>C13/B13*100</f>
        <v>98.23800331642832</v>
      </c>
      <c r="E13" s="85">
        <f>SUM(E14:E21)</f>
        <v>382852</v>
      </c>
      <c r="F13" s="102">
        <f t="shared" si="1"/>
        <v>11.259442291015858</v>
      </c>
      <c r="G13" s="105"/>
    </row>
    <row r="14" spans="1:7" ht="29.25" customHeight="1">
      <c r="A14" s="99" t="s">
        <v>141</v>
      </c>
      <c r="B14" s="100">
        <v>146258</v>
      </c>
      <c r="C14" s="101">
        <v>147054</v>
      </c>
      <c r="D14" s="102">
        <f aca="true" t="shared" si="3" ref="D14:D21">+C14/B14*100</f>
        <v>100.5442437336761</v>
      </c>
      <c r="E14" s="100">
        <v>133859</v>
      </c>
      <c r="F14" s="102">
        <f t="shared" si="1"/>
        <v>9.857387250763864</v>
      </c>
      <c r="G14" s="105" t="s">
        <v>143</v>
      </c>
    </row>
    <row r="15" spans="1:7" ht="29.25" customHeight="1">
      <c r="A15" s="99" t="s">
        <v>157</v>
      </c>
      <c r="B15" s="100">
        <v>37919</v>
      </c>
      <c r="C15" s="101">
        <v>40099</v>
      </c>
      <c r="D15" s="102">
        <f t="shared" si="3"/>
        <v>105.74909675888078</v>
      </c>
      <c r="E15" s="100">
        <v>35779</v>
      </c>
      <c r="F15" s="102">
        <f t="shared" si="1"/>
        <v>12.074121691495023</v>
      </c>
      <c r="G15" s="103" t="s">
        <v>151</v>
      </c>
    </row>
    <row r="16" spans="1:7" ht="29.25" customHeight="1">
      <c r="A16" s="99" t="s">
        <v>158</v>
      </c>
      <c r="B16" s="100">
        <v>115112</v>
      </c>
      <c r="C16" s="101">
        <v>91998</v>
      </c>
      <c r="D16" s="102">
        <f t="shared" si="3"/>
        <v>79.92042532490096</v>
      </c>
      <c r="E16" s="100">
        <v>84614</v>
      </c>
      <c r="F16" s="102">
        <f t="shared" si="1"/>
        <v>8.726688254898704</v>
      </c>
      <c r="G16" s="103" t="s">
        <v>166</v>
      </c>
    </row>
    <row r="17" spans="1:7" ht="29.25" customHeight="1">
      <c r="A17" s="99" t="s">
        <v>160</v>
      </c>
      <c r="B17" s="100">
        <v>1773</v>
      </c>
      <c r="C17" s="101">
        <v>3228</v>
      </c>
      <c r="D17" s="102">
        <f t="shared" si="3"/>
        <v>182.0642978003384</v>
      </c>
      <c r="E17" s="100">
        <v>2350</v>
      </c>
      <c r="F17" s="102">
        <f t="shared" si="1"/>
        <v>37.361702127659555</v>
      </c>
      <c r="G17" s="103" t="s">
        <v>167</v>
      </c>
    </row>
    <row r="18" spans="1:7" ht="29.25" customHeight="1">
      <c r="A18" s="99" t="s">
        <v>161</v>
      </c>
      <c r="B18" s="100">
        <v>4841</v>
      </c>
      <c r="C18" s="101">
        <v>4983</v>
      </c>
      <c r="D18" s="102">
        <f t="shared" si="3"/>
        <v>102.9332782482958</v>
      </c>
      <c r="E18" s="100">
        <v>4235</v>
      </c>
      <c r="F18" s="102">
        <f t="shared" si="1"/>
        <v>17.662337662337663</v>
      </c>
      <c r="G18" s="103" t="s">
        <v>150</v>
      </c>
    </row>
    <row r="19" spans="1:7" ht="29.25" customHeight="1">
      <c r="A19" s="99" t="s">
        <v>162</v>
      </c>
      <c r="B19" s="100">
        <v>47294</v>
      </c>
      <c r="C19" s="101">
        <v>53646</v>
      </c>
      <c r="D19" s="102">
        <f t="shared" si="3"/>
        <v>113.43087918129149</v>
      </c>
      <c r="E19" s="100">
        <v>43906</v>
      </c>
      <c r="F19" s="102">
        <f t="shared" si="1"/>
        <v>22.183756206441046</v>
      </c>
      <c r="G19" s="103" t="s">
        <v>168</v>
      </c>
    </row>
    <row r="20" spans="1:7" ht="29.25" customHeight="1">
      <c r="A20" s="99" t="s">
        <v>163</v>
      </c>
      <c r="B20" s="100">
        <v>961</v>
      </c>
      <c r="C20" s="101">
        <v>747</v>
      </c>
      <c r="D20" s="102">
        <f t="shared" si="3"/>
        <v>77.7315296566077</v>
      </c>
      <c r="E20" s="100">
        <v>879</v>
      </c>
      <c r="F20" s="102">
        <f t="shared" si="1"/>
        <v>-15.017064846416389</v>
      </c>
      <c r="G20" s="105" t="s">
        <v>169</v>
      </c>
    </row>
    <row r="21" spans="1:7" ht="29.25" customHeight="1">
      <c r="A21" s="99" t="s">
        <v>165</v>
      </c>
      <c r="B21" s="100">
        <v>79441</v>
      </c>
      <c r="C21" s="101">
        <v>84204</v>
      </c>
      <c r="D21" s="102">
        <f t="shared" si="3"/>
        <v>105.99564456640778</v>
      </c>
      <c r="E21" s="100">
        <v>77230</v>
      </c>
      <c r="F21" s="102">
        <f t="shared" si="1"/>
        <v>9.03016962320342</v>
      </c>
      <c r="G21" s="105"/>
    </row>
    <row r="23" ht="14.25">
      <c r="A23" s="106" t="s">
        <v>170</v>
      </c>
    </row>
  </sheetData>
  <sheetProtection/>
  <mergeCells count="2">
    <mergeCell ref="A1:F1"/>
    <mergeCell ref="E2:F2"/>
  </mergeCells>
  <printOptions horizontalCentered="1"/>
  <pageMargins left="0.7874015748031497" right="0.7874015748031497" top="1.3779527559055118" bottom="0.984251968503937" header="0.5118110236220472" footer="0.5905511811023623"/>
  <pageSetup firstPageNumber="12" useFirstPageNumber="1" horizontalDpi="600" verticalDpi="600" orientation="portrait" paperSize="9" r:id="rId3"/>
  <headerFooter alignWithMargins="0">
    <oddFooter>&amp;C- 10 -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showZeros="0" workbookViewId="0" topLeftCell="A1">
      <selection activeCell="L12" sqref="L12"/>
    </sheetView>
  </sheetViews>
  <sheetFormatPr defaultColWidth="9.00390625" defaultRowHeight="14.25"/>
  <cols>
    <col min="1" max="1" width="34.375" style="2" customWidth="1"/>
    <col min="2" max="3" width="9.75390625" style="2" customWidth="1"/>
    <col min="4" max="4" width="10.625" style="2" customWidth="1"/>
    <col min="5" max="5" width="9.00390625" style="2" hidden="1" customWidth="1"/>
    <col min="6" max="6" width="9.75390625" style="2" customWidth="1"/>
    <col min="7" max="16384" width="9.00390625" style="2" customWidth="1"/>
  </cols>
  <sheetData>
    <row r="1" spans="1:6" ht="58.5" customHeight="1">
      <c r="A1" s="157" t="s">
        <v>126</v>
      </c>
      <c r="B1" s="157"/>
      <c r="C1" s="157"/>
      <c r="D1" s="157"/>
      <c r="E1" s="157"/>
      <c r="F1" s="157"/>
    </row>
    <row r="2" spans="1:6" ht="22.5" customHeight="1">
      <c r="A2" s="3"/>
      <c r="B2" s="3"/>
      <c r="D2" s="156" t="s">
        <v>19</v>
      </c>
      <c r="E2" s="156"/>
      <c r="F2" s="156"/>
    </row>
    <row r="3" spans="1:6" s="140" customFormat="1" ht="53.25" customHeight="1">
      <c r="A3" s="137" t="s">
        <v>195</v>
      </c>
      <c r="B3" s="137" t="s">
        <v>21</v>
      </c>
      <c r="C3" s="138" t="s">
        <v>22</v>
      </c>
      <c r="D3" s="139" t="s">
        <v>23</v>
      </c>
      <c r="E3" s="139" t="s">
        <v>24</v>
      </c>
      <c r="F3" s="138" t="s">
        <v>25</v>
      </c>
    </row>
    <row r="4" spans="1:6" s="1" customFormat="1" ht="39" customHeight="1">
      <c r="A4" s="4" t="s">
        <v>81</v>
      </c>
      <c r="B4" s="54">
        <f>SUM(B5:B8)</f>
        <v>2000</v>
      </c>
      <c r="C4" s="54">
        <f>SUM(C5:C8)</f>
        <v>605</v>
      </c>
      <c r="D4" s="55">
        <f>C4/B4*100</f>
        <v>30.25</v>
      </c>
      <c r="E4" s="54">
        <f>SUM(E5:E8)</f>
        <v>1819</v>
      </c>
      <c r="F4" s="136">
        <f>IF(E4&lt;&gt;0,C4/E4*100-100,"")</f>
        <v>-66.73996701484333</v>
      </c>
    </row>
    <row r="5" spans="1:6" ht="39" customHeight="1">
      <c r="A5" s="7" t="s">
        <v>82</v>
      </c>
      <c r="B5" s="8">
        <v>500</v>
      </c>
      <c r="C5" s="56">
        <v>605</v>
      </c>
      <c r="D5" s="57"/>
      <c r="E5" s="56">
        <v>1793</v>
      </c>
      <c r="F5" s="15">
        <f aca="true" t="shared" si="0" ref="F5:F15">IF(E5&lt;&gt;0,C5/E5*100-100,"")</f>
        <v>-66.25766871165644</v>
      </c>
    </row>
    <row r="6" spans="1:6" ht="39" customHeight="1">
      <c r="A6" s="7" t="s">
        <v>83</v>
      </c>
      <c r="B6" s="8">
        <v>650</v>
      </c>
      <c r="C6" s="58"/>
      <c r="D6" s="57">
        <f>C6/B6*100</f>
        <v>0</v>
      </c>
      <c r="E6" s="58">
        <v>26</v>
      </c>
      <c r="F6" s="15">
        <f t="shared" si="0"/>
        <v>-100</v>
      </c>
    </row>
    <row r="7" spans="1:16" ht="39" customHeight="1">
      <c r="A7" s="7" t="s">
        <v>84</v>
      </c>
      <c r="B7" s="8"/>
      <c r="C7" s="56"/>
      <c r="D7" s="57"/>
      <c r="E7" s="56"/>
      <c r="F7" s="15">
        <f t="shared" si="0"/>
      </c>
      <c r="P7" s="5"/>
    </row>
    <row r="8" spans="1:6" ht="39" customHeight="1">
      <c r="A8" s="7" t="s">
        <v>136</v>
      </c>
      <c r="B8" s="8">
        <v>850</v>
      </c>
      <c r="C8" s="56"/>
      <c r="D8" s="57"/>
      <c r="E8" s="56"/>
      <c r="F8" s="15">
        <f t="shared" si="0"/>
      </c>
    </row>
    <row r="9" spans="1:6" ht="39" customHeight="1">
      <c r="A9" s="10" t="s">
        <v>86</v>
      </c>
      <c r="B9" s="11"/>
      <c r="C9" s="56"/>
      <c r="D9" s="57"/>
      <c r="E9" s="56"/>
      <c r="F9" s="15">
        <f t="shared" si="0"/>
      </c>
    </row>
    <row r="10" spans="1:6" s="144" customFormat="1" ht="39" customHeight="1">
      <c r="A10" s="141" t="s">
        <v>87</v>
      </c>
      <c r="B10" s="142">
        <f>SUM(B11:B15)</f>
        <v>1100</v>
      </c>
      <c r="C10" s="142">
        <f>SUM(C11:C15)</f>
        <v>605</v>
      </c>
      <c r="D10" s="143">
        <f>C10/B10*100</f>
        <v>55.00000000000001</v>
      </c>
      <c r="E10" s="142">
        <f>SUM(E11:E15)</f>
        <v>1819</v>
      </c>
      <c r="F10" s="136">
        <f t="shared" si="0"/>
        <v>-66.73996701484333</v>
      </c>
    </row>
    <row r="11" spans="1:6" ht="39" customHeight="1">
      <c r="A11" s="7" t="s">
        <v>88</v>
      </c>
      <c r="B11" s="8"/>
      <c r="C11" s="56"/>
      <c r="D11" s="57"/>
      <c r="E11" s="56"/>
      <c r="F11" s="15">
        <f t="shared" si="0"/>
      </c>
    </row>
    <row r="12" spans="1:6" ht="39" customHeight="1">
      <c r="A12" s="12" t="s">
        <v>89</v>
      </c>
      <c r="B12" s="8"/>
      <c r="C12" s="8"/>
      <c r="D12" s="57"/>
      <c r="E12" s="8"/>
      <c r="F12" s="15"/>
    </row>
    <row r="13" spans="1:6" ht="39" customHeight="1">
      <c r="A13" s="7" t="s">
        <v>127</v>
      </c>
      <c r="B13" s="8"/>
      <c r="C13" s="56">
        <v>500</v>
      </c>
      <c r="D13" s="57"/>
      <c r="E13" s="56"/>
      <c r="F13" s="15">
        <f t="shared" si="0"/>
      </c>
    </row>
    <row r="14" spans="1:6" ht="39" customHeight="1">
      <c r="A14" s="7" t="s">
        <v>58</v>
      </c>
      <c r="B14" s="8"/>
      <c r="C14" s="56">
        <v>1</v>
      </c>
      <c r="D14" s="57"/>
      <c r="E14" s="56"/>
      <c r="F14" s="15">
        <f t="shared" si="0"/>
      </c>
    </row>
    <row r="15" spans="1:6" ht="39" customHeight="1">
      <c r="A15" s="10" t="s">
        <v>90</v>
      </c>
      <c r="B15" s="11">
        <v>1100</v>
      </c>
      <c r="C15" s="58">
        <v>104</v>
      </c>
      <c r="D15" s="57">
        <f>C15/B15*100</f>
        <v>9.454545454545455</v>
      </c>
      <c r="E15" s="58">
        <v>1819</v>
      </c>
      <c r="F15" s="15">
        <f t="shared" si="0"/>
        <v>-94.282572842221</v>
      </c>
    </row>
  </sheetData>
  <sheetProtection/>
  <mergeCells count="2">
    <mergeCell ref="A1:F1"/>
    <mergeCell ref="D2:F2"/>
  </mergeCells>
  <printOptions horizontalCentered="1"/>
  <pageMargins left="0.984251968503937" right="0.7874015748031497" top="1.4960629921259843" bottom="0.7874015748031497" header="0.3937007874015748" footer="0.5905511811023623"/>
  <pageSetup errors="blank" firstPageNumber="11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14.625" style="114" customWidth="1"/>
    <col min="2" max="7" width="9.375" style="114" customWidth="1"/>
    <col min="8" max="8" width="9.50390625" style="114" hidden="1" customWidth="1"/>
    <col min="9" max="16384" width="9.00390625" style="114" customWidth="1"/>
  </cols>
  <sheetData>
    <row r="1" spans="1:8" ht="58.5" customHeight="1">
      <c r="A1" s="158" t="s">
        <v>202</v>
      </c>
      <c r="B1" s="159"/>
      <c r="C1" s="159"/>
      <c r="D1" s="159"/>
      <c r="E1" s="159"/>
      <c r="F1" s="159"/>
      <c r="G1" s="159"/>
      <c r="H1" s="159"/>
    </row>
    <row r="2" spans="1:8" s="116" customFormat="1" ht="24.75" customHeight="1">
      <c r="A2" s="115"/>
      <c r="B2" s="115"/>
      <c r="C2" s="115"/>
      <c r="D2" s="115"/>
      <c r="E2" s="115"/>
      <c r="F2" s="165" t="s">
        <v>186</v>
      </c>
      <c r="G2" s="165"/>
      <c r="H2" s="165"/>
    </row>
    <row r="3" spans="1:8" s="116" customFormat="1" ht="45.75" customHeight="1">
      <c r="A3" s="160" t="s">
        <v>196</v>
      </c>
      <c r="B3" s="162" t="s">
        <v>181</v>
      </c>
      <c r="C3" s="163"/>
      <c r="D3" s="164"/>
      <c r="E3" s="162" t="s">
        <v>182</v>
      </c>
      <c r="F3" s="163"/>
      <c r="G3" s="164"/>
      <c r="H3" s="119" t="s">
        <v>183</v>
      </c>
    </row>
    <row r="4" spans="1:8" s="116" customFormat="1" ht="51.75" customHeight="1">
      <c r="A4" s="161"/>
      <c r="B4" s="119" t="s">
        <v>155</v>
      </c>
      <c r="C4" s="121" t="s">
        <v>184</v>
      </c>
      <c r="D4" s="121" t="s">
        <v>185</v>
      </c>
      <c r="E4" s="121" t="s">
        <v>155</v>
      </c>
      <c r="F4" s="121" t="s">
        <v>184</v>
      </c>
      <c r="G4" s="121" t="s">
        <v>185</v>
      </c>
      <c r="H4" s="120"/>
    </row>
    <row r="5" spans="1:8" s="122" customFormat="1" ht="48.75" customHeight="1">
      <c r="A5" s="117" t="s">
        <v>194</v>
      </c>
      <c r="B5" s="123">
        <f aca="true" t="shared" si="0" ref="B5:G5">SUM(B6:B12)</f>
        <v>138.320223</v>
      </c>
      <c r="C5" s="123">
        <f t="shared" si="0"/>
        <v>61.69207899999999</v>
      </c>
      <c r="D5" s="123">
        <f t="shared" si="0"/>
        <v>76.628144</v>
      </c>
      <c r="E5" s="123">
        <f t="shared" si="0"/>
        <v>50.997699999999995</v>
      </c>
      <c r="F5" s="123">
        <f t="shared" si="0"/>
        <v>6.307699999999999</v>
      </c>
      <c r="G5" s="123">
        <f t="shared" si="0"/>
        <v>44.69</v>
      </c>
      <c r="H5" s="118"/>
    </row>
    <row r="6" spans="1:8" s="116" customFormat="1" ht="48.75" customHeight="1">
      <c r="A6" s="119" t="s">
        <v>187</v>
      </c>
      <c r="B6" s="124">
        <f>C6+D6</f>
        <v>37.422001</v>
      </c>
      <c r="C6" s="124">
        <v>14.108301</v>
      </c>
      <c r="D6" s="124">
        <v>23.3137</v>
      </c>
      <c r="E6" s="124">
        <f>F6+G6</f>
        <v>21.5</v>
      </c>
      <c r="F6" s="124">
        <v>1.5</v>
      </c>
      <c r="G6" s="124">
        <v>20</v>
      </c>
      <c r="H6" s="120"/>
    </row>
    <row r="7" spans="1:8" s="116" customFormat="1" ht="48.75" customHeight="1">
      <c r="A7" s="119" t="s">
        <v>188</v>
      </c>
      <c r="B7" s="124">
        <f aca="true" t="shared" si="1" ref="B7:B12">C7+D7</f>
        <v>37.942499999999995</v>
      </c>
      <c r="C7" s="124">
        <v>13.510416</v>
      </c>
      <c r="D7" s="124">
        <v>24.432084</v>
      </c>
      <c r="E7" s="124">
        <f aca="true" t="shared" si="2" ref="E7:E12">F7+G7</f>
        <v>12.0123</v>
      </c>
      <c r="F7" s="124">
        <v>0.9123</v>
      </c>
      <c r="G7" s="124">
        <v>11.1</v>
      </c>
      <c r="H7" s="120"/>
    </row>
    <row r="8" spans="1:8" s="116" customFormat="1" ht="48.75" customHeight="1">
      <c r="A8" s="119" t="s">
        <v>189</v>
      </c>
      <c r="B8" s="124">
        <f t="shared" si="1"/>
        <v>12.320789999999999</v>
      </c>
      <c r="C8" s="124">
        <v>9.293033</v>
      </c>
      <c r="D8" s="124">
        <v>3.027757</v>
      </c>
      <c r="E8" s="124">
        <f t="shared" si="2"/>
        <v>1.9978</v>
      </c>
      <c r="F8" s="124">
        <v>0.6978</v>
      </c>
      <c r="G8" s="124">
        <v>1.3</v>
      </c>
      <c r="H8" s="120"/>
    </row>
    <row r="9" spans="1:8" s="116" customFormat="1" ht="48.75" customHeight="1">
      <c r="A9" s="119" t="s">
        <v>190</v>
      </c>
      <c r="B9" s="124">
        <f t="shared" si="1"/>
        <v>14.315011</v>
      </c>
      <c r="C9" s="124">
        <v>7.635555</v>
      </c>
      <c r="D9" s="124">
        <v>6.679456</v>
      </c>
      <c r="E9" s="124">
        <f t="shared" si="2"/>
        <v>3.1148</v>
      </c>
      <c r="F9" s="124">
        <v>1.1148</v>
      </c>
      <c r="G9" s="124">
        <v>2</v>
      </c>
      <c r="H9" s="120"/>
    </row>
    <row r="10" spans="1:8" s="116" customFormat="1" ht="48.75" customHeight="1">
      <c r="A10" s="119" t="s">
        <v>191</v>
      </c>
      <c r="B10" s="124">
        <f t="shared" si="1"/>
        <v>13.632981000000001</v>
      </c>
      <c r="C10" s="124">
        <v>6.730726</v>
      </c>
      <c r="D10" s="124">
        <v>6.902255</v>
      </c>
      <c r="E10" s="124">
        <f t="shared" si="2"/>
        <v>2.9825</v>
      </c>
      <c r="F10" s="124">
        <v>0.8325</v>
      </c>
      <c r="G10" s="124">
        <v>2.15</v>
      </c>
      <c r="H10" s="120"/>
    </row>
    <row r="11" spans="1:8" s="116" customFormat="1" ht="48.75" customHeight="1">
      <c r="A11" s="119" t="s">
        <v>192</v>
      </c>
      <c r="B11" s="124">
        <f t="shared" si="1"/>
        <v>18.722256</v>
      </c>
      <c r="C11" s="124">
        <v>6.891973</v>
      </c>
      <c r="D11" s="124">
        <v>11.830283</v>
      </c>
      <c r="E11" s="124">
        <f t="shared" si="2"/>
        <v>8.7867</v>
      </c>
      <c r="F11" s="124">
        <v>0.7467</v>
      </c>
      <c r="G11" s="124">
        <v>8.04</v>
      </c>
      <c r="H11" s="120"/>
    </row>
    <row r="12" spans="1:8" s="116" customFormat="1" ht="48.75" customHeight="1">
      <c r="A12" s="119" t="s">
        <v>193</v>
      </c>
      <c r="B12" s="124">
        <f t="shared" si="1"/>
        <v>3.964684</v>
      </c>
      <c r="C12" s="124">
        <v>3.522075</v>
      </c>
      <c r="D12" s="124">
        <v>0.442609</v>
      </c>
      <c r="E12" s="124">
        <f t="shared" si="2"/>
        <v>0.6036</v>
      </c>
      <c r="F12" s="124">
        <v>0.5036</v>
      </c>
      <c r="G12" s="124">
        <v>0.1</v>
      </c>
      <c r="H12" s="120"/>
    </row>
  </sheetData>
  <sheetProtection/>
  <mergeCells count="5">
    <mergeCell ref="A1:H1"/>
    <mergeCell ref="A3:A4"/>
    <mergeCell ref="B3:D3"/>
    <mergeCell ref="E3:G3"/>
    <mergeCell ref="F2:H2"/>
  </mergeCells>
  <printOptions horizontalCentered="1"/>
  <pageMargins left="0.984251968503937" right="0.7874015748031497" top="1.2598425196850394" bottom="0.7874015748031497" header="0.31496062992125984" footer="0.5905511811023623"/>
  <pageSetup horizontalDpi="600" verticalDpi="600" orientation="portrait" paperSize="9" r:id="rId1"/>
  <headerFooter>
    <oddFooter>&amp;C- 12 -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J19" sqref="J19"/>
    </sheetView>
  </sheetViews>
  <sheetFormatPr defaultColWidth="9.00390625" defaultRowHeight="14.25"/>
  <cols>
    <col min="1" max="1" width="31.875" style="34" customWidth="1"/>
    <col min="2" max="3" width="10.625" style="34" customWidth="1"/>
    <col min="4" max="4" width="10.25390625" style="34" customWidth="1"/>
    <col min="5" max="5" width="10.625" style="34" hidden="1" customWidth="1"/>
    <col min="6" max="6" width="10.125" style="34" customWidth="1"/>
    <col min="7" max="16384" width="9.00390625" style="35" customWidth="1"/>
  </cols>
  <sheetData>
    <row r="1" spans="1:6" ht="30" customHeight="1">
      <c r="A1" s="150" t="s">
        <v>154</v>
      </c>
      <c r="B1" s="150"/>
      <c r="C1" s="150"/>
      <c r="D1" s="150"/>
      <c r="E1" s="150"/>
      <c r="F1" s="150"/>
    </row>
    <row r="2" spans="1:6" ht="20.25" customHeight="1">
      <c r="A2" s="18"/>
      <c r="B2" s="18"/>
      <c r="C2" s="18"/>
      <c r="D2" s="19"/>
      <c r="E2" s="19"/>
      <c r="F2" s="19"/>
    </row>
    <row r="3" spans="1:6" ht="20.25" customHeight="1">
      <c r="A3" s="20"/>
      <c r="B3" s="20"/>
      <c r="C3" s="20"/>
      <c r="D3" s="151" t="s">
        <v>19</v>
      </c>
      <c r="E3" s="151"/>
      <c r="F3" s="151"/>
    </row>
    <row r="4" spans="1:6" ht="50.25" customHeight="1">
      <c r="A4" s="21" t="s">
        <v>20</v>
      </c>
      <c r="B4" s="21" t="s">
        <v>21</v>
      </c>
      <c r="C4" s="21" t="s">
        <v>22</v>
      </c>
      <c r="D4" s="21" t="s">
        <v>23</v>
      </c>
      <c r="E4" s="21" t="s">
        <v>24</v>
      </c>
      <c r="F4" s="21" t="s">
        <v>179</v>
      </c>
    </row>
    <row r="5" spans="1:9" s="42" customFormat="1" ht="27.75" customHeight="1">
      <c r="A5" s="43" t="s">
        <v>26</v>
      </c>
      <c r="B5" s="44">
        <f>+B6+B15</f>
        <v>54037</v>
      </c>
      <c r="C5" s="44">
        <f>+C6+C15</f>
        <v>54134</v>
      </c>
      <c r="D5" s="6">
        <f>IF(B5&lt;&gt;0,C5/B5*100,"")</f>
        <v>100.17950663434314</v>
      </c>
      <c r="E5" s="44">
        <f>+E6+E15</f>
        <v>55460</v>
      </c>
      <c r="F5" s="6">
        <v>5.53</v>
      </c>
      <c r="I5" s="52"/>
    </row>
    <row r="6" spans="1:6" ht="27.75" customHeight="1">
      <c r="A6" s="37" t="s">
        <v>27</v>
      </c>
      <c r="B6" s="38">
        <f>SUM(B7:B14)</f>
        <v>24937</v>
      </c>
      <c r="C6" s="38">
        <f>SUM(C7:C14)</f>
        <v>25155</v>
      </c>
      <c r="D6" s="9">
        <f>IF(B6&lt;&gt;0,C6/B6*100,"")</f>
        <v>100.87420299153868</v>
      </c>
      <c r="E6" s="38">
        <f>SUM(E7:E14)</f>
        <v>24403</v>
      </c>
      <c r="F6" s="9">
        <f aca="true" t="shared" si="0" ref="F6:F11">IF(E6&lt;&gt;0,C6/E6*100-100,"")</f>
        <v>3.08158832930377</v>
      </c>
    </row>
    <row r="7" spans="1:6" ht="27.75" customHeight="1">
      <c r="A7" s="39" t="s">
        <v>6</v>
      </c>
      <c r="B7" s="45">
        <v>11629</v>
      </c>
      <c r="C7" s="46">
        <v>12254</v>
      </c>
      <c r="D7" s="9">
        <f>IF(B7&lt;&gt;0,C7/B7*100,"")</f>
        <v>105.37449479748904</v>
      </c>
      <c r="E7" s="46">
        <v>11948</v>
      </c>
      <c r="F7" s="9">
        <f t="shared" si="0"/>
        <v>2.561098091730841</v>
      </c>
    </row>
    <row r="8" spans="1:6" ht="27.75" customHeight="1" hidden="1">
      <c r="A8" s="41" t="s">
        <v>28</v>
      </c>
      <c r="B8" s="45">
        <v>0</v>
      </c>
      <c r="C8" s="46"/>
      <c r="D8" s="9">
        <f>IF(B8&lt;&gt;0,C8/B8*100,"")</f>
      </c>
      <c r="E8" s="46">
        <v>1</v>
      </c>
      <c r="F8" s="9">
        <f t="shared" si="0"/>
        <v>-100</v>
      </c>
    </row>
    <row r="9" spans="1:11" ht="27.75" customHeight="1">
      <c r="A9" s="41" t="s">
        <v>30</v>
      </c>
      <c r="B9" s="45">
        <v>4751</v>
      </c>
      <c r="C9" s="49">
        <v>5122</v>
      </c>
      <c r="D9" s="9">
        <f aca="true" t="shared" si="1" ref="D9:D14">IF(B9&lt;&gt;0,C9/B9*100,"")</f>
        <v>107.80888234055988</v>
      </c>
      <c r="E9" s="49">
        <v>4989</v>
      </c>
      <c r="F9" s="9">
        <f>IF(E9&lt;&gt;0,C9/E9*100-100,"")</f>
        <v>2.665864902786126</v>
      </c>
      <c r="K9" s="35" t="s">
        <v>180</v>
      </c>
    </row>
    <row r="10" spans="1:6" ht="27.75" customHeight="1">
      <c r="A10" s="39" t="s">
        <v>37</v>
      </c>
      <c r="B10" s="45">
        <v>5500</v>
      </c>
      <c r="C10" s="46">
        <v>5147</v>
      </c>
      <c r="D10" s="9">
        <f t="shared" si="1"/>
        <v>93.58181818181818</v>
      </c>
      <c r="E10" s="46">
        <v>4801</v>
      </c>
      <c r="F10" s="9">
        <f>IF(E10&lt;&gt;0,C10/E10*100-100,"")</f>
        <v>7.206831910018735</v>
      </c>
    </row>
    <row r="11" spans="1:6" ht="27.75" customHeight="1">
      <c r="A11" s="41" t="s">
        <v>29</v>
      </c>
      <c r="B11" s="45">
        <v>0</v>
      </c>
      <c r="C11" s="46">
        <v>9</v>
      </c>
      <c r="D11" s="9">
        <f t="shared" si="1"/>
      </c>
      <c r="E11" s="46">
        <v>11</v>
      </c>
      <c r="F11" s="9">
        <f t="shared" si="0"/>
        <v>-18.181818181818173</v>
      </c>
    </row>
    <row r="12" spans="1:6" ht="27.75" customHeight="1">
      <c r="A12" s="41" t="s">
        <v>33</v>
      </c>
      <c r="B12" s="45">
        <v>2957</v>
      </c>
      <c r="C12" s="46">
        <v>2556</v>
      </c>
      <c r="D12" s="9">
        <f t="shared" si="1"/>
        <v>86.43895840378762</v>
      </c>
      <c r="E12" s="49">
        <v>2629</v>
      </c>
      <c r="F12" s="9">
        <f aca="true" t="shared" si="2" ref="F12:F20">IF(E12&lt;&gt;0,C12/E12*100-100,"")</f>
        <v>-2.7767211867630266</v>
      </c>
    </row>
    <row r="13" spans="1:6" ht="27.75" customHeight="1">
      <c r="A13" s="39" t="s">
        <v>38</v>
      </c>
      <c r="B13" s="45"/>
      <c r="C13" s="46">
        <v>28</v>
      </c>
      <c r="D13" s="9">
        <f t="shared" si="1"/>
      </c>
      <c r="E13" s="46">
        <v>24</v>
      </c>
      <c r="F13" s="9">
        <f t="shared" si="2"/>
        <v>16.66666666666667</v>
      </c>
    </row>
    <row r="14" spans="1:6" ht="27.75" customHeight="1">
      <c r="A14" s="39" t="s">
        <v>39</v>
      </c>
      <c r="B14" s="45">
        <v>100</v>
      </c>
      <c r="C14" s="46">
        <v>39</v>
      </c>
      <c r="D14" s="9">
        <f t="shared" si="1"/>
        <v>39</v>
      </c>
      <c r="E14" s="46"/>
      <c r="F14" s="9">
        <f t="shared" si="2"/>
      </c>
    </row>
    <row r="15" spans="1:6" ht="27.75" customHeight="1">
      <c r="A15" s="50" t="s">
        <v>40</v>
      </c>
      <c r="B15" s="47">
        <f>SUM(B16:B22)</f>
        <v>29100</v>
      </c>
      <c r="C15" s="47">
        <f>SUM(C16:C22)</f>
        <v>28979</v>
      </c>
      <c r="D15" s="9">
        <f aca="true" t="shared" si="3" ref="D15:D20">IF(B15&lt;&gt;0,C15/B15*100,"")</f>
        <v>99.58419243986253</v>
      </c>
      <c r="E15" s="47">
        <f>SUM(E16:E22)</f>
        <v>31057</v>
      </c>
      <c r="F15" s="9">
        <f t="shared" si="2"/>
        <v>-6.690923141320795</v>
      </c>
    </row>
    <row r="16" spans="1:6" ht="27.75" customHeight="1">
      <c r="A16" s="39" t="s">
        <v>41</v>
      </c>
      <c r="B16" s="40">
        <v>2000</v>
      </c>
      <c r="C16" s="46">
        <v>916</v>
      </c>
      <c r="D16" s="9">
        <f t="shared" si="3"/>
        <v>45.800000000000004</v>
      </c>
      <c r="E16" s="46">
        <v>3131</v>
      </c>
      <c r="F16" s="9">
        <f t="shared" si="2"/>
        <v>-70.74417119131267</v>
      </c>
    </row>
    <row r="17" spans="1:6" ht="27.75" customHeight="1">
      <c r="A17" s="41" t="s">
        <v>42</v>
      </c>
      <c r="B17" s="48">
        <v>8500</v>
      </c>
      <c r="C17" s="46">
        <v>13061</v>
      </c>
      <c r="D17" s="9">
        <f t="shared" si="3"/>
        <v>153.65882352941176</v>
      </c>
      <c r="E17" s="46">
        <v>8719</v>
      </c>
      <c r="F17" s="9">
        <f t="shared" si="2"/>
        <v>49.79928890927857</v>
      </c>
    </row>
    <row r="18" spans="1:6" ht="27.75" customHeight="1">
      <c r="A18" s="39" t="s">
        <v>43</v>
      </c>
      <c r="B18" s="40">
        <v>1500</v>
      </c>
      <c r="C18" s="49">
        <v>2306</v>
      </c>
      <c r="D18" s="9">
        <f t="shared" si="3"/>
        <v>153.73333333333335</v>
      </c>
      <c r="E18" s="49">
        <v>1273</v>
      </c>
      <c r="F18" s="9">
        <f t="shared" si="2"/>
        <v>81.14689709347996</v>
      </c>
    </row>
    <row r="19" spans="1:6" ht="27.75" customHeight="1">
      <c r="A19" s="39" t="s">
        <v>44</v>
      </c>
      <c r="B19" s="40">
        <v>1800</v>
      </c>
      <c r="C19" s="49">
        <v>122</v>
      </c>
      <c r="D19" s="9">
        <f t="shared" si="3"/>
        <v>6.777777777777779</v>
      </c>
      <c r="E19" s="49">
        <v>1796</v>
      </c>
      <c r="F19" s="9">
        <f t="shared" si="2"/>
        <v>-93.20712694877506</v>
      </c>
    </row>
    <row r="20" spans="1:6" ht="27.75" customHeight="1">
      <c r="A20" s="39" t="s">
        <v>45</v>
      </c>
      <c r="B20" s="40">
        <v>5200</v>
      </c>
      <c r="C20" s="49">
        <v>2207</v>
      </c>
      <c r="D20" s="9">
        <f t="shared" si="3"/>
        <v>42.44230769230769</v>
      </c>
      <c r="E20" s="49">
        <v>5888</v>
      </c>
      <c r="F20" s="9">
        <f t="shared" si="2"/>
        <v>-62.51698369565217</v>
      </c>
    </row>
    <row r="21" spans="1:6" ht="27.75" customHeight="1">
      <c r="A21" s="39" t="s">
        <v>47</v>
      </c>
      <c r="B21" s="40">
        <v>9240</v>
      </c>
      <c r="C21" s="40">
        <v>9570</v>
      </c>
      <c r="D21" s="9">
        <f>IF(B21&lt;&gt;0,C21/B21*100,"")</f>
        <v>103.57142857142858</v>
      </c>
      <c r="E21" s="40">
        <v>9548</v>
      </c>
      <c r="F21" s="9">
        <f>IF(E21&lt;&gt;0,C21/E21*100-100,"")</f>
        <v>0.23041474654377225</v>
      </c>
    </row>
    <row r="22" spans="1:6" ht="27.75" customHeight="1">
      <c r="A22" s="51" t="s">
        <v>46</v>
      </c>
      <c r="B22" s="40">
        <v>860</v>
      </c>
      <c r="C22" s="40">
        <v>797</v>
      </c>
      <c r="D22" s="9">
        <f>IF(B22&lt;&gt;0,C22/B22*100,"")</f>
        <v>92.67441860465117</v>
      </c>
      <c r="E22" s="40">
        <v>702</v>
      </c>
      <c r="F22" s="9">
        <f>IF(E22&lt;&gt;0,C22/E22*100-100,"")</f>
        <v>13.53276353276354</v>
      </c>
    </row>
  </sheetData>
  <sheetProtection/>
  <mergeCells count="2">
    <mergeCell ref="A1:F1"/>
    <mergeCell ref="D3:F3"/>
  </mergeCells>
  <printOptions horizontalCentered="1" verticalCentered="1"/>
  <pageMargins left="0.984251968503937" right="0.7874015748031497" top="1.299212598425197" bottom="0.7874015748031497" header="0.35433070866141736" footer="0.5905511811023623"/>
  <pageSetup errors="blank" firstPageNumber="14" useFirstPageNumber="1" horizontalDpi="600" verticalDpi="600" orientation="portrait" paperSize="9" r:id="rId1"/>
  <headerFooter alignWithMargins="0">
    <oddFooter>&amp;C- 13 -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Administrator</cp:lastModifiedBy>
  <cp:lastPrinted>2020-07-22T03:32:03Z</cp:lastPrinted>
  <dcterms:created xsi:type="dcterms:W3CDTF">2003-12-23T02:20:33Z</dcterms:created>
  <dcterms:modified xsi:type="dcterms:W3CDTF">2020-08-03T02:38:23Z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