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年度工作文件\2020年项目建设\甘肃省农业农村厅 甘肃省财政厅 关于印发《甘肃省2020年度生猪养殖企业贷款贴息项目实施方案》的通知\（定稿）2020年生猪养殖企业贷款贴息项目（第二期）\"/>
    </mc:Choice>
  </mc:AlternateContent>
  <bookViews>
    <workbookView xWindow="0" yWindow="0" windowWidth="14955" windowHeight="11205"/>
  </bookViews>
  <sheets>
    <sheet name="Sheet1" sheetId="1" r:id="rId1"/>
  </sheets>
  <definedNames>
    <definedName name="_xlnm.Print_Titles" localSheetId="0">Sheet1!$1:$2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  <c r="L3" i="1"/>
  <c r="N3" i="1"/>
  <c r="L4" i="1"/>
  <c r="N4" i="1"/>
  <c r="L5" i="1"/>
  <c r="N5" i="1"/>
  <c r="L6" i="1"/>
  <c r="N6" i="1"/>
  <c r="L7" i="1"/>
  <c r="N7" i="1"/>
  <c r="L8" i="1"/>
  <c r="N8" i="1"/>
  <c r="L9" i="1"/>
  <c r="N9" i="1"/>
  <c r="L10" i="1"/>
  <c r="N10" i="1"/>
  <c r="L11" i="1"/>
  <c r="N11" i="1"/>
  <c r="L12" i="1"/>
  <c r="N12" i="1"/>
  <c r="L13" i="1"/>
  <c r="N13" i="1"/>
  <c r="L14" i="1"/>
  <c r="N14" i="1"/>
  <c r="L15" i="1"/>
  <c r="N15" i="1"/>
  <c r="L16" i="1"/>
  <c r="N16" i="1"/>
  <c r="L17" i="1"/>
  <c r="N17" i="1"/>
  <c r="L18" i="1"/>
  <c r="N18" i="1"/>
  <c r="L19" i="1"/>
  <c r="N19" i="1"/>
  <c r="L20" i="1"/>
  <c r="N20" i="1"/>
  <c r="L21" i="1"/>
  <c r="N21" i="1"/>
  <c r="L22" i="1"/>
  <c r="N22" i="1"/>
  <c r="L23" i="1"/>
  <c r="N23" i="1"/>
  <c r="L24" i="1"/>
  <c r="N24" i="1"/>
  <c r="L25" i="1"/>
  <c r="N25" i="1"/>
  <c r="L26" i="1"/>
  <c r="N26" i="1"/>
  <c r="L27" i="1"/>
  <c r="N27" i="1"/>
  <c r="N28" i="1"/>
  <c r="L29" i="1"/>
  <c r="N29" i="1"/>
  <c r="L30" i="1"/>
  <c r="N30" i="1"/>
  <c r="L31" i="1"/>
  <c r="N31" i="1"/>
  <c r="L32" i="1"/>
  <c r="N32" i="1"/>
  <c r="L33" i="1"/>
  <c r="N33" i="1"/>
  <c r="L34" i="1"/>
  <c r="N34" i="1"/>
  <c r="L35" i="1"/>
  <c r="N35" i="1"/>
  <c r="N36" i="1"/>
  <c r="G36" i="1"/>
  <c r="A3" i="1"/>
  <c r="A4" i="1"/>
  <c r="A5" i="1"/>
  <c r="A7" i="1"/>
  <c r="A11" i="1"/>
  <c r="A13" i="1"/>
  <c r="A14" i="1"/>
  <c r="A17" i="1"/>
  <c r="A19" i="1"/>
  <c r="A21" i="1"/>
  <c r="A23" i="1"/>
  <c r="A25" i="1"/>
  <c r="A26" i="1"/>
  <c r="A30" i="1"/>
  <c r="A35" i="1"/>
</calcChain>
</file>

<file path=xl/sharedStrings.xml><?xml version="1.0" encoding="utf-8"?>
<sst xmlns="http://schemas.openxmlformats.org/spreadsheetml/2006/main" count="182" uniqueCount="73">
  <si>
    <t>张掖市2020年度第二期生猪养殖企业贷款贴息清单</t>
    <phoneticPr fontId="3" type="noConversion"/>
  </si>
  <si>
    <t>序号</t>
  </si>
  <si>
    <t>市州</t>
  </si>
  <si>
    <t>县区</t>
  </si>
  <si>
    <t>乡镇</t>
  </si>
  <si>
    <t>企业名称</t>
  </si>
  <si>
    <t>贷款银行</t>
  </si>
  <si>
    <t>贷款金额  （万元）</t>
  </si>
  <si>
    <t>放款日期</t>
  </si>
  <si>
    <t>到期日期</t>
  </si>
  <si>
    <t>贴息时间（起）</t>
  </si>
  <si>
    <t>贴息时间（止）</t>
  </si>
  <si>
    <t>实际贴息天数（天）</t>
  </si>
  <si>
    <t>贴息比例</t>
  </si>
  <si>
    <t>贴息金额    （万元）</t>
  </si>
  <si>
    <t>小计</t>
  </si>
  <si>
    <t>张掖市</t>
  </si>
  <si>
    <t>山丹县</t>
  </si>
  <si>
    <t>清泉镇</t>
  </si>
  <si>
    <t>山丹县全鑫养殖专业合作社</t>
  </si>
  <si>
    <t>甘肃山丹农村商业银行营业部</t>
  </si>
  <si>
    <t>大马营镇</t>
  </si>
  <si>
    <t>山丹县焉溪生态农业综合开发有限责任公司</t>
  </si>
  <si>
    <t>甘肃山丹农村商业银行花寨支行</t>
  </si>
  <si>
    <t>甘州区</t>
  </si>
  <si>
    <t>沙井镇</t>
  </si>
  <si>
    <t>张掖市富林农牧发展有限公司</t>
  </si>
  <si>
    <t>中国邮政储蓄银行皋兰县支行</t>
  </si>
  <si>
    <t>张掖农村商业银行沙井支行</t>
  </si>
  <si>
    <t>石岗墩</t>
  </si>
  <si>
    <t>张掖市甘州区鸿翔种猪养殖场</t>
  </si>
  <si>
    <t>中国工商银行张掖分行</t>
  </si>
  <si>
    <t>中国邮政储蓄银行张掖市分行</t>
  </si>
  <si>
    <t>高台县</t>
  </si>
  <si>
    <t>合黎镇</t>
  </si>
  <si>
    <t>高台县六禾生态农牧发展有限公司</t>
  </si>
  <si>
    <t>甘肃高台农村商业银行安居区分理处</t>
  </si>
  <si>
    <t>甘肃高台农村商业银行营业部</t>
  </si>
  <si>
    <t>南华镇</t>
  </si>
  <si>
    <t>高台县龙兴生态农牧农民专业合作社</t>
  </si>
  <si>
    <t>甘肃高台农村合作银行南华支行</t>
  </si>
  <si>
    <t>巷道镇</t>
  </si>
  <si>
    <t>高台县玉新综合养殖场</t>
  </si>
  <si>
    <t>甘肃高台农村商业银行城关支行</t>
  </si>
  <si>
    <t>中国邮政储蓄银行高台县支行</t>
  </si>
  <si>
    <t>碱滩镇</t>
  </si>
  <si>
    <t>张掖市甘州区自兴养殖农民专业合作社</t>
  </si>
  <si>
    <t>张掖农村商业银行碱滩支行</t>
  </si>
  <si>
    <t>党寨镇</t>
  </si>
  <si>
    <t>张掖市金园种猪有限责任公司</t>
  </si>
  <si>
    <t>中国工商银行股份有限公司张掖分行</t>
  </si>
  <si>
    <t>临泽县</t>
  </si>
  <si>
    <t>平川镇</t>
  </si>
  <si>
    <t>临泽县银鑫农牧有限责任公司</t>
  </si>
  <si>
    <t>甘肃临泽农村商业银行平川支行</t>
  </si>
  <si>
    <t>倪家营镇</t>
  </si>
  <si>
    <t>临泽县德福标准化生猪养殖专业合作社</t>
  </si>
  <si>
    <t>甘肃临泽农村商业银行股份有限公司</t>
  </si>
  <si>
    <t>甘肃临泽农村商业银行股份有限公司倪家营支行</t>
  </si>
  <si>
    <t>新华镇</t>
  </si>
  <si>
    <t>临泽县银先种猪场</t>
  </si>
  <si>
    <t>甘肃临泽农村商业银行股份有限公司营业部</t>
  </si>
  <si>
    <t>蓼泉镇</t>
  </si>
  <si>
    <t>临泽县金鑫养殖专业合作社</t>
  </si>
  <si>
    <t>甘肃临泽农村商业银行股份有限公司双泉分理处</t>
  </si>
  <si>
    <t>临泽县盈通生态养殖场</t>
  </si>
  <si>
    <t>甘肃临泽农村商业银行新华支行</t>
  </si>
  <si>
    <t>甘肃银行临泽支行</t>
  </si>
  <si>
    <t>民乐县</t>
  </si>
  <si>
    <t>六坝镇</t>
  </si>
  <si>
    <t>张掖祁连雪域农牧科技有限责任公司</t>
  </si>
  <si>
    <t>光大兴陇信托有限责任公司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</si>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</sst>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_);\(0.00\)"/>
    <numFmt numFmtId="177" formatCode="yyyy&quot;年&quot;m&quot;月&quot;d&quot;日&quot;;@"/>
    <numFmt numFmtId="178" formatCode="0_);[Red]\(0\)"/>
    <numFmt numFmtId="179" formatCode="0.0000_);\(0.0000\)"/>
    <numFmt numFmtId="180" formatCode="0.00_ "/>
    <numFmt numFmtId="181" formatCode="yyyy&quot;年&quot;mm&quot;月&quot;dd&quot;日&quot;;@"/>
  </numFmts>
  <fonts count="8" x14ac:knownFonts="1">
    <font>
      <sz val="11"/>
      <color theme="1"/>
      <name val="等线"/>
      <charset val="134"/>
      <scheme val="minor"/>
    </font>
    <font>
      <sz val="20"/>
      <color theme="1"/>
      <name val="方正小标宋简体"/>
      <family val="3"/>
      <charset val="134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color rgb="FF222222"/>
      <name val="Arial"/>
      <family val="2"/>
    </font>
    <font>
      <sz val="9"/>
      <color theme="1"/>
      <name val="等线"/>
      <family val="3"/>
      <charset val="134"/>
      <scheme val="minor"/>
    </font>
    <font>
      <b/>
      <sz val="9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177" fontId="0" fillId="2" borderId="2" xfId="0" applyNumberFormat="1" applyFill="1" applyBorder="1" applyAlignment="1">
      <alignment horizontal="center" vertical="center" wrapText="1"/>
    </xf>
    <xf numFmtId="178" fontId="0" fillId="2" borderId="2" xfId="0" applyNumberFormat="1" applyFill="1" applyBorder="1" applyAlignment="1">
      <alignment horizontal="center" vertical="center" wrapText="1"/>
    </xf>
    <xf numFmtId="10" fontId="0" fillId="2" borderId="2" xfId="0" applyNumberFormat="1" applyFill="1" applyBorder="1" applyAlignment="1">
      <alignment horizontal="center" vertical="center" wrapText="1"/>
    </xf>
    <xf numFmtId="179" fontId="0" fillId="2" borderId="2" xfId="0" applyNumberFormat="1" applyFill="1" applyBorder="1" applyAlignment="1">
      <alignment horizontal="center" vertical="center" wrapText="1"/>
    </xf>
    <xf numFmtId="180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81" fontId="6" fillId="2" borderId="2" xfId="0" applyNumberFormat="1" applyFont="1" applyFill="1" applyBorder="1" applyAlignment="1">
      <alignment horizontal="center" vertical="center" wrapText="1"/>
    </xf>
    <xf numFmtId="178" fontId="6" fillId="2" borderId="2" xfId="0" applyNumberFormat="1" applyFont="1" applyFill="1" applyBorder="1" applyAlignment="1">
      <alignment horizontal="center" vertical="center" wrapText="1"/>
    </xf>
    <xf numFmtId="10" fontId="6" fillId="2" borderId="2" xfId="0" applyNumberFormat="1" applyFont="1" applyFill="1" applyBorder="1" applyAlignment="1">
      <alignment horizontal="center" vertical="center" wrapText="1"/>
    </xf>
    <xf numFmtId="179" fontId="6" fillId="2" borderId="2" xfId="0" applyNumberFormat="1" applyFont="1" applyFill="1" applyBorder="1" applyAlignment="1">
      <alignment horizontal="center" vertical="center" wrapText="1"/>
    </xf>
    <xf numFmtId="180" fontId="7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8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179" fontId="7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19" workbookViewId="0">
      <selection activeCell="N13" sqref="N13"/>
    </sheetView>
  </sheetViews>
  <sheetFormatPr defaultRowHeight="14.25" x14ac:dyDescent="0.2"/>
  <cols>
    <col min="1" max="1" width="4.25" style="23" customWidth="1"/>
    <col min="2" max="2" width="5.875" customWidth="1"/>
    <col min="3" max="3" width="6" customWidth="1"/>
    <col min="4" max="4" width="7.125" customWidth="1"/>
    <col min="5" max="5" width="14.375" customWidth="1"/>
    <col min="6" max="6" width="13.625" customWidth="1"/>
    <col min="8" max="8" width="12.75" customWidth="1"/>
    <col min="9" max="9" width="13" customWidth="1"/>
    <col min="10" max="10" width="12.875" customWidth="1"/>
    <col min="11" max="11" width="13" customWidth="1"/>
    <col min="13" max="13" width="4.875" customWidth="1"/>
    <col min="14" max="14" width="10.5" customWidth="1"/>
    <col min="15" max="15" width="6.5" customWidth="1"/>
  </cols>
  <sheetData>
    <row r="1" spans="1:15" ht="30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2.75" x14ac:dyDescent="0.2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4" t="s">
        <v>7</v>
      </c>
      <c r="H2" s="5" t="s">
        <v>8</v>
      </c>
      <c r="I2" s="5" t="s">
        <v>9</v>
      </c>
      <c r="J2" s="2" t="s">
        <v>10</v>
      </c>
      <c r="K2" s="2" t="s">
        <v>11</v>
      </c>
      <c r="L2" s="6" t="s">
        <v>12</v>
      </c>
      <c r="M2" s="7" t="s">
        <v>13</v>
      </c>
      <c r="N2" s="8" t="s">
        <v>14</v>
      </c>
      <c r="O2" s="9" t="s">
        <v>15</v>
      </c>
    </row>
    <row r="3" spans="1:15" ht="24" x14ac:dyDescent="0.2">
      <c r="A3" s="10">
        <f>COUNTA($A$2:A2)</f>
        <v>1</v>
      </c>
      <c r="B3" s="11" t="s">
        <v>16</v>
      </c>
      <c r="C3" s="11" t="s">
        <v>17</v>
      </c>
      <c r="D3" s="11" t="s">
        <v>18</v>
      </c>
      <c r="E3" s="11" t="s">
        <v>19</v>
      </c>
      <c r="F3" s="11" t="s">
        <v>20</v>
      </c>
      <c r="G3" s="12">
        <v>300</v>
      </c>
      <c r="H3" s="13">
        <v>44072</v>
      </c>
      <c r="I3" s="13">
        <v>44436</v>
      </c>
      <c r="J3" s="13">
        <v>44072</v>
      </c>
      <c r="K3" s="13">
        <v>44196</v>
      </c>
      <c r="L3" s="14">
        <f t="shared" ref="L3:L27" si="0">K3-J3+1</f>
        <v>125</v>
      </c>
      <c r="M3" s="15">
        <v>0.02</v>
      </c>
      <c r="N3" s="16">
        <f t="shared" ref="N3:N35" si="1">G3*M3/366*L3</f>
        <v>2.0491803278688527</v>
      </c>
      <c r="O3" s="17">
        <v>2.0499999999999998</v>
      </c>
    </row>
    <row r="4" spans="1:15" ht="36" x14ac:dyDescent="0.2">
      <c r="A4" s="11">
        <f>COUNTA($A$2:A3)</f>
        <v>2</v>
      </c>
      <c r="B4" s="11" t="s">
        <v>16</v>
      </c>
      <c r="C4" s="11" t="s">
        <v>17</v>
      </c>
      <c r="D4" s="11" t="s">
        <v>21</v>
      </c>
      <c r="E4" s="11" t="s">
        <v>22</v>
      </c>
      <c r="F4" s="11" t="s">
        <v>23</v>
      </c>
      <c r="G4" s="12">
        <v>150</v>
      </c>
      <c r="H4" s="13">
        <v>43943</v>
      </c>
      <c r="I4" s="13">
        <v>44307</v>
      </c>
      <c r="J4" s="13">
        <v>43943</v>
      </c>
      <c r="K4" s="13">
        <v>44196</v>
      </c>
      <c r="L4" s="14">
        <f t="shared" si="0"/>
        <v>254</v>
      </c>
      <c r="M4" s="15">
        <v>0.02</v>
      </c>
      <c r="N4" s="16">
        <f t="shared" si="1"/>
        <v>2.0819672131147544</v>
      </c>
      <c r="O4" s="17">
        <v>2.08</v>
      </c>
    </row>
    <row r="5" spans="1:15" ht="24" x14ac:dyDescent="0.2">
      <c r="A5" s="18">
        <f>COUNTA($A$2:A4)</f>
        <v>3</v>
      </c>
      <c r="B5" s="11" t="s">
        <v>16</v>
      </c>
      <c r="C5" s="11" t="s">
        <v>24</v>
      </c>
      <c r="D5" s="11" t="s">
        <v>25</v>
      </c>
      <c r="E5" s="11" t="s">
        <v>26</v>
      </c>
      <c r="F5" s="11" t="s">
        <v>27</v>
      </c>
      <c r="G5" s="12">
        <v>236</v>
      </c>
      <c r="H5" s="13">
        <v>44050</v>
      </c>
      <c r="I5" s="13">
        <v>44234</v>
      </c>
      <c r="J5" s="13">
        <v>44050</v>
      </c>
      <c r="K5" s="13">
        <v>44195</v>
      </c>
      <c r="L5" s="14">
        <f t="shared" si="0"/>
        <v>146</v>
      </c>
      <c r="M5" s="15">
        <v>0.02</v>
      </c>
      <c r="N5" s="16">
        <f t="shared" si="1"/>
        <v>1.8828415300546446</v>
      </c>
      <c r="O5" s="19">
        <v>2.1800000000000002</v>
      </c>
    </row>
    <row r="6" spans="1:15" ht="24" x14ac:dyDescent="0.2">
      <c r="A6" s="18"/>
      <c r="B6" s="11" t="s">
        <v>16</v>
      </c>
      <c r="C6" s="11" t="s">
        <v>24</v>
      </c>
      <c r="D6" s="11" t="s">
        <v>25</v>
      </c>
      <c r="E6" s="11" t="s">
        <v>26</v>
      </c>
      <c r="F6" s="11" t="s">
        <v>28</v>
      </c>
      <c r="G6" s="12">
        <v>35</v>
      </c>
      <c r="H6" s="13">
        <v>43960</v>
      </c>
      <c r="I6" s="13">
        <v>45054</v>
      </c>
      <c r="J6" s="13">
        <v>44044</v>
      </c>
      <c r="K6" s="13">
        <v>44196</v>
      </c>
      <c r="L6" s="14">
        <f t="shared" si="0"/>
        <v>153</v>
      </c>
      <c r="M6" s="15">
        <v>0.02</v>
      </c>
      <c r="N6" s="16">
        <f t="shared" si="1"/>
        <v>0.29262295081967216</v>
      </c>
      <c r="O6" s="19"/>
    </row>
    <row r="7" spans="1:15" ht="24" x14ac:dyDescent="0.2">
      <c r="A7" s="18">
        <f>COUNTA($A$2:A6)</f>
        <v>4</v>
      </c>
      <c r="B7" s="11" t="s">
        <v>16</v>
      </c>
      <c r="C7" s="11" t="s">
        <v>24</v>
      </c>
      <c r="D7" s="11" t="s">
        <v>29</v>
      </c>
      <c r="E7" s="11" t="s">
        <v>30</v>
      </c>
      <c r="F7" s="11" t="s">
        <v>31</v>
      </c>
      <c r="G7" s="12">
        <v>200</v>
      </c>
      <c r="H7" s="13">
        <v>43637</v>
      </c>
      <c r="I7" s="13">
        <v>44002</v>
      </c>
      <c r="J7" s="13">
        <v>43831</v>
      </c>
      <c r="K7" s="13">
        <v>43928</v>
      </c>
      <c r="L7" s="14">
        <f t="shared" si="0"/>
        <v>98</v>
      </c>
      <c r="M7" s="15">
        <v>0.02</v>
      </c>
      <c r="N7" s="16">
        <f t="shared" si="1"/>
        <v>1.0710382513661203</v>
      </c>
      <c r="O7" s="19">
        <v>3.5</v>
      </c>
    </row>
    <row r="8" spans="1:15" ht="24" x14ac:dyDescent="0.2">
      <c r="A8" s="18"/>
      <c r="B8" s="11" t="s">
        <v>16</v>
      </c>
      <c r="C8" s="11" t="s">
        <v>24</v>
      </c>
      <c r="D8" s="11" t="s">
        <v>29</v>
      </c>
      <c r="E8" s="11" t="s">
        <v>30</v>
      </c>
      <c r="F8" s="11" t="s">
        <v>31</v>
      </c>
      <c r="G8" s="12">
        <v>200</v>
      </c>
      <c r="H8" s="13">
        <v>44034</v>
      </c>
      <c r="I8" s="13">
        <v>44355</v>
      </c>
      <c r="J8" s="13">
        <v>44034</v>
      </c>
      <c r="K8" s="13">
        <v>44186</v>
      </c>
      <c r="L8" s="14">
        <f t="shared" si="0"/>
        <v>153</v>
      </c>
      <c r="M8" s="15">
        <v>0.02</v>
      </c>
      <c r="N8" s="16">
        <f t="shared" si="1"/>
        <v>1.6721311475409837</v>
      </c>
      <c r="O8" s="19"/>
    </row>
    <row r="9" spans="1:15" ht="24" x14ac:dyDescent="0.2">
      <c r="A9" s="18"/>
      <c r="B9" s="11" t="s">
        <v>16</v>
      </c>
      <c r="C9" s="11" t="s">
        <v>24</v>
      </c>
      <c r="D9" s="11" t="s">
        <v>29</v>
      </c>
      <c r="E9" s="11" t="s">
        <v>30</v>
      </c>
      <c r="F9" s="11" t="s">
        <v>32</v>
      </c>
      <c r="G9" s="12">
        <v>80</v>
      </c>
      <c r="H9" s="13">
        <v>43581</v>
      </c>
      <c r="I9" s="13">
        <v>43946</v>
      </c>
      <c r="J9" s="13">
        <v>43831</v>
      </c>
      <c r="K9" s="13">
        <v>43943</v>
      </c>
      <c r="L9" s="14">
        <f t="shared" si="0"/>
        <v>113</v>
      </c>
      <c r="M9" s="15">
        <v>0.02</v>
      </c>
      <c r="N9" s="16">
        <f t="shared" si="1"/>
        <v>0.49398907103825135</v>
      </c>
      <c r="O9" s="19"/>
    </row>
    <row r="10" spans="1:15" ht="24" x14ac:dyDescent="0.2">
      <c r="A10" s="18"/>
      <c r="B10" s="11" t="s">
        <v>16</v>
      </c>
      <c r="C10" s="11" t="s">
        <v>24</v>
      </c>
      <c r="D10" s="11" t="s">
        <v>29</v>
      </c>
      <c r="E10" s="11" t="s">
        <v>30</v>
      </c>
      <c r="F10" s="11" t="s">
        <v>32</v>
      </c>
      <c r="G10" s="12">
        <v>30</v>
      </c>
      <c r="H10" s="13">
        <v>44035</v>
      </c>
      <c r="I10" s="13">
        <v>44400</v>
      </c>
      <c r="J10" s="13">
        <v>44035</v>
      </c>
      <c r="K10" s="13">
        <v>44196</v>
      </c>
      <c r="L10" s="14">
        <f t="shared" si="0"/>
        <v>162</v>
      </c>
      <c r="M10" s="15">
        <v>0.02</v>
      </c>
      <c r="N10" s="16">
        <f t="shared" si="1"/>
        <v>0.26557377049180325</v>
      </c>
      <c r="O10" s="19"/>
    </row>
    <row r="11" spans="1:15" ht="24" x14ac:dyDescent="0.2">
      <c r="A11" s="18">
        <f>COUNTA($A$2:A10)</f>
        <v>5</v>
      </c>
      <c r="B11" s="11" t="s">
        <v>16</v>
      </c>
      <c r="C11" s="11" t="s">
        <v>33</v>
      </c>
      <c r="D11" s="11" t="s">
        <v>34</v>
      </c>
      <c r="E11" s="11" t="s">
        <v>35</v>
      </c>
      <c r="F11" s="11" t="s">
        <v>36</v>
      </c>
      <c r="G11" s="12">
        <v>160</v>
      </c>
      <c r="H11" s="13">
        <v>43949</v>
      </c>
      <c r="I11" s="13">
        <v>44678</v>
      </c>
      <c r="J11" s="13">
        <v>44044</v>
      </c>
      <c r="K11" s="13">
        <v>44196</v>
      </c>
      <c r="L11" s="14">
        <f t="shared" si="0"/>
        <v>153</v>
      </c>
      <c r="M11" s="15">
        <v>0.02</v>
      </c>
      <c r="N11" s="16">
        <f t="shared" si="1"/>
        <v>1.3377049180327869</v>
      </c>
      <c r="O11" s="19">
        <v>3.39</v>
      </c>
    </row>
    <row r="12" spans="1:15" ht="24" x14ac:dyDescent="0.2">
      <c r="A12" s="18"/>
      <c r="B12" s="11" t="s">
        <v>16</v>
      </c>
      <c r="C12" s="11" t="s">
        <v>33</v>
      </c>
      <c r="D12" s="11" t="s">
        <v>34</v>
      </c>
      <c r="E12" s="11" t="s">
        <v>35</v>
      </c>
      <c r="F12" s="11" t="s">
        <v>37</v>
      </c>
      <c r="G12" s="12">
        <v>245</v>
      </c>
      <c r="H12" s="13">
        <v>43958</v>
      </c>
      <c r="I12" s="13">
        <v>44871</v>
      </c>
      <c r="J12" s="13">
        <v>44044</v>
      </c>
      <c r="K12" s="13">
        <v>44196</v>
      </c>
      <c r="L12" s="14">
        <f t="shared" si="0"/>
        <v>153</v>
      </c>
      <c r="M12" s="15">
        <v>0.02</v>
      </c>
      <c r="N12" s="16">
        <f t="shared" si="1"/>
        <v>2.0483606557377052</v>
      </c>
      <c r="O12" s="19"/>
    </row>
    <row r="13" spans="1:15" ht="47.25" customHeight="1" x14ac:dyDescent="0.2">
      <c r="A13" s="11">
        <f>COUNTA($A$2:A12)</f>
        <v>6</v>
      </c>
      <c r="B13" s="11" t="s">
        <v>16</v>
      </c>
      <c r="C13" s="11" t="s">
        <v>33</v>
      </c>
      <c r="D13" s="11" t="s">
        <v>38</v>
      </c>
      <c r="E13" s="11" t="s">
        <v>39</v>
      </c>
      <c r="F13" s="11" t="s">
        <v>40</v>
      </c>
      <c r="G13" s="12">
        <v>50</v>
      </c>
      <c r="H13" s="13">
        <v>43991</v>
      </c>
      <c r="I13" s="13">
        <v>44720</v>
      </c>
      <c r="J13" s="13">
        <v>44044</v>
      </c>
      <c r="K13" s="13">
        <v>44196</v>
      </c>
      <c r="L13" s="14">
        <f t="shared" si="0"/>
        <v>153</v>
      </c>
      <c r="M13" s="15">
        <v>0.02</v>
      </c>
      <c r="N13" s="16">
        <f t="shared" si="1"/>
        <v>0.41803278688524592</v>
      </c>
      <c r="O13" s="17">
        <v>0.42</v>
      </c>
    </row>
    <row r="14" spans="1:15" ht="47.25" customHeight="1" x14ac:dyDescent="0.2">
      <c r="A14" s="18">
        <f>COUNTA($A$2:A13)</f>
        <v>7</v>
      </c>
      <c r="B14" s="11" t="s">
        <v>16</v>
      </c>
      <c r="C14" s="11" t="s">
        <v>33</v>
      </c>
      <c r="D14" s="11" t="s">
        <v>41</v>
      </c>
      <c r="E14" s="11" t="s">
        <v>42</v>
      </c>
      <c r="F14" s="11" t="s">
        <v>43</v>
      </c>
      <c r="G14" s="12">
        <v>180</v>
      </c>
      <c r="H14" s="13">
        <v>43805</v>
      </c>
      <c r="I14" s="13">
        <v>44535</v>
      </c>
      <c r="J14" s="13">
        <v>44044</v>
      </c>
      <c r="K14" s="13">
        <v>44196</v>
      </c>
      <c r="L14" s="14">
        <f t="shared" si="0"/>
        <v>153</v>
      </c>
      <c r="M14" s="15">
        <v>0.02</v>
      </c>
      <c r="N14" s="16">
        <f t="shared" si="1"/>
        <v>1.5049180327868854</v>
      </c>
      <c r="O14" s="19">
        <v>1.87</v>
      </c>
    </row>
    <row r="15" spans="1:15" ht="47.25" customHeight="1" x14ac:dyDescent="0.2">
      <c r="A15" s="18"/>
      <c r="B15" s="11" t="s">
        <v>16</v>
      </c>
      <c r="C15" s="11" t="s">
        <v>33</v>
      </c>
      <c r="D15" s="11" t="s">
        <v>41</v>
      </c>
      <c r="E15" s="11" t="s">
        <v>42</v>
      </c>
      <c r="F15" s="11" t="s">
        <v>44</v>
      </c>
      <c r="G15" s="12">
        <v>50</v>
      </c>
      <c r="H15" s="13">
        <v>43822</v>
      </c>
      <c r="I15" s="13">
        <v>44188</v>
      </c>
      <c r="J15" s="13">
        <v>44044</v>
      </c>
      <c r="K15" s="13">
        <v>44076</v>
      </c>
      <c r="L15" s="14">
        <f t="shared" si="0"/>
        <v>33</v>
      </c>
      <c r="M15" s="15">
        <v>0.02</v>
      </c>
      <c r="N15" s="16">
        <f t="shared" si="1"/>
        <v>9.0163934426229511E-2</v>
      </c>
      <c r="O15" s="19"/>
    </row>
    <row r="16" spans="1:15" ht="47.25" customHeight="1" x14ac:dyDescent="0.2">
      <c r="A16" s="18"/>
      <c r="B16" s="11" t="s">
        <v>16</v>
      </c>
      <c r="C16" s="11" t="s">
        <v>33</v>
      </c>
      <c r="D16" s="11" t="s">
        <v>41</v>
      </c>
      <c r="E16" s="11" t="s">
        <v>42</v>
      </c>
      <c r="F16" s="11" t="s">
        <v>44</v>
      </c>
      <c r="G16" s="12">
        <v>150</v>
      </c>
      <c r="H16" s="13">
        <v>43819</v>
      </c>
      <c r="I16" s="13">
        <v>44185</v>
      </c>
      <c r="J16" s="13">
        <v>44044</v>
      </c>
      <c r="K16" s="13">
        <v>44076</v>
      </c>
      <c r="L16" s="14">
        <f t="shared" si="0"/>
        <v>33</v>
      </c>
      <c r="M16" s="15">
        <v>0.02</v>
      </c>
      <c r="N16" s="16">
        <f t="shared" si="1"/>
        <v>0.27049180327868855</v>
      </c>
      <c r="O16" s="19"/>
    </row>
    <row r="17" spans="1:15" ht="47.25" customHeight="1" x14ac:dyDescent="0.2">
      <c r="A17" s="18">
        <f>COUNTA($A$2:A16)</f>
        <v>8</v>
      </c>
      <c r="B17" s="11" t="s">
        <v>16</v>
      </c>
      <c r="C17" s="11" t="s">
        <v>24</v>
      </c>
      <c r="D17" s="11" t="s">
        <v>45</v>
      </c>
      <c r="E17" s="11" t="s">
        <v>46</v>
      </c>
      <c r="F17" s="11" t="s">
        <v>47</v>
      </c>
      <c r="G17" s="12">
        <v>50</v>
      </c>
      <c r="H17" s="13">
        <v>43976</v>
      </c>
      <c r="I17" s="13">
        <v>44340</v>
      </c>
      <c r="J17" s="13">
        <v>44044</v>
      </c>
      <c r="K17" s="13">
        <v>44196</v>
      </c>
      <c r="L17" s="14">
        <f t="shared" si="0"/>
        <v>153</v>
      </c>
      <c r="M17" s="15">
        <v>0.02</v>
      </c>
      <c r="N17" s="16">
        <f t="shared" si="1"/>
        <v>0.41803278688524592</v>
      </c>
      <c r="O17" s="19">
        <v>0.71</v>
      </c>
    </row>
    <row r="18" spans="1:15" ht="47.25" customHeight="1" x14ac:dyDescent="0.2">
      <c r="A18" s="18"/>
      <c r="B18" s="11" t="s">
        <v>16</v>
      </c>
      <c r="C18" s="11" t="s">
        <v>24</v>
      </c>
      <c r="D18" s="11" t="s">
        <v>45</v>
      </c>
      <c r="E18" s="11" t="s">
        <v>46</v>
      </c>
      <c r="F18" s="11" t="s">
        <v>47</v>
      </c>
      <c r="G18" s="12">
        <v>35</v>
      </c>
      <c r="H18" s="13">
        <v>43979</v>
      </c>
      <c r="I18" s="13">
        <v>44344</v>
      </c>
      <c r="J18" s="13">
        <v>44044</v>
      </c>
      <c r="K18" s="13">
        <v>44196</v>
      </c>
      <c r="L18" s="14">
        <f t="shared" si="0"/>
        <v>153</v>
      </c>
      <c r="M18" s="15">
        <v>0.02</v>
      </c>
      <c r="N18" s="16">
        <f t="shared" si="1"/>
        <v>0.29262295081967216</v>
      </c>
      <c r="O18" s="19"/>
    </row>
    <row r="19" spans="1:15" ht="47.25" customHeight="1" x14ac:dyDescent="0.2">
      <c r="A19" s="18">
        <f>COUNTA($A$2:A18)</f>
        <v>9</v>
      </c>
      <c r="B19" s="11" t="s">
        <v>16</v>
      </c>
      <c r="C19" s="11" t="s">
        <v>24</v>
      </c>
      <c r="D19" s="11" t="s">
        <v>48</v>
      </c>
      <c r="E19" s="11" t="s">
        <v>49</v>
      </c>
      <c r="F19" s="11" t="s">
        <v>50</v>
      </c>
      <c r="G19" s="12">
        <v>400</v>
      </c>
      <c r="H19" s="13">
        <v>43825</v>
      </c>
      <c r="I19" s="13">
        <v>44161</v>
      </c>
      <c r="J19" s="13">
        <v>44044</v>
      </c>
      <c r="K19" s="13">
        <v>44114</v>
      </c>
      <c r="L19" s="14">
        <f t="shared" si="0"/>
        <v>71</v>
      </c>
      <c r="M19" s="15">
        <v>0.02</v>
      </c>
      <c r="N19" s="16">
        <f t="shared" si="1"/>
        <v>1.5519125683060109</v>
      </c>
      <c r="O19" s="19">
        <v>2.0499999999999998</v>
      </c>
    </row>
    <row r="20" spans="1:15" ht="47.25" customHeight="1" x14ac:dyDescent="0.2">
      <c r="A20" s="18"/>
      <c r="B20" s="11" t="s">
        <v>16</v>
      </c>
      <c r="C20" s="11" t="s">
        <v>24</v>
      </c>
      <c r="D20" s="11" t="s">
        <v>48</v>
      </c>
      <c r="E20" s="11" t="s">
        <v>49</v>
      </c>
      <c r="F20" s="11" t="s">
        <v>50</v>
      </c>
      <c r="G20" s="12">
        <v>200</v>
      </c>
      <c r="H20" s="13">
        <v>43825</v>
      </c>
      <c r="I20" s="13">
        <v>44161</v>
      </c>
      <c r="J20" s="13">
        <v>44115</v>
      </c>
      <c r="K20" s="13">
        <v>44160</v>
      </c>
      <c r="L20" s="14">
        <f t="shared" si="0"/>
        <v>46</v>
      </c>
      <c r="M20" s="15">
        <v>0.02</v>
      </c>
      <c r="N20" s="16">
        <f t="shared" si="1"/>
        <v>0.50273224043715847</v>
      </c>
      <c r="O20" s="19"/>
    </row>
    <row r="21" spans="1:15" ht="47.25" customHeight="1" x14ac:dyDescent="0.2">
      <c r="A21" s="18">
        <f>COUNTA($A$2:A20)</f>
        <v>10</v>
      </c>
      <c r="B21" s="11" t="s">
        <v>16</v>
      </c>
      <c r="C21" s="11" t="s">
        <v>51</v>
      </c>
      <c r="D21" s="11" t="s">
        <v>52</v>
      </c>
      <c r="E21" s="11" t="s">
        <v>53</v>
      </c>
      <c r="F21" s="11" t="s">
        <v>54</v>
      </c>
      <c r="G21" s="12">
        <v>590</v>
      </c>
      <c r="H21" s="13">
        <v>43999</v>
      </c>
      <c r="I21" s="13">
        <v>44363</v>
      </c>
      <c r="J21" s="13">
        <v>44044</v>
      </c>
      <c r="K21" s="13">
        <v>44196</v>
      </c>
      <c r="L21" s="14">
        <f t="shared" si="0"/>
        <v>153</v>
      </c>
      <c r="M21" s="15">
        <v>0.02</v>
      </c>
      <c r="N21" s="16">
        <f t="shared" si="1"/>
        <v>4.9327868852459025</v>
      </c>
      <c r="O21" s="19">
        <v>8.11</v>
      </c>
    </row>
    <row r="22" spans="1:15" ht="47.25" customHeight="1" x14ac:dyDescent="0.2">
      <c r="A22" s="18"/>
      <c r="B22" s="11" t="s">
        <v>16</v>
      </c>
      <c r="C22" s="11" t="s">
        <v>51</v>
      </c>
      <c r="D22" s="11" t="s">
        <v>52</v>
      </c>
      <c r="E22" s="11" t="s">
        <v>53</v>
      </c>
      <c r="F22" s="11" t="s">
        <v>54</v>
      </c>
      <c r="G22" s="12">
        <v>380</v>
      </c>
      <c r="H22" s="13">
        <v>43937</v>
      </c>
      <c r="I22" s="13">
        <v>44666</v>
      </c>
      <c r="J22" s="13">
        <v>44044</v>
      </c>
      <c r="K22" s="13">
        <v>44196</v>
      </c>
      <c r="L22" s="14">
        <f t="shared" si="0"/>
        <v>153</v>
      </c>
      <c r="M22" s="15">
        <v>0.02</v>
      </c>
      <c r="N22" s="16">
        <f t="shared" si="1"/>
        <v>3.1770491803278689</v>
      </c>
      <c r="O22" s="19"/>
    </row>
    <row r="23" spans="1:15" ht="47.25" customHeight="1" x14ac:dyDescent="0.2">
      <c r="A23" s="18">
        <f>COUNTA($A$2:A22)</f>
        <v>11</v>
      </c>
      <c r="B23" s="11" t="s">
        <v>16</v>
      </c>
      <c r="C23" s="11" t="s">
        <v>51</v>
      </c>
      <c r="D23" s="11" t="s">
        <v>55</v>
      </c>
      <c r="E23" s="11" t="s">
        <v>56</v>
      </c>
      <c r="F23" s="11" t="s">
        <v>57</v>
      </c>
      <c r="G23" s="12">
        <v>300</v>
      </c>
      <c r="H23" s="13">
        <v>43948</v>
      </c>
      <c r="I23" s="13">
        <v>44312</v>
      </c>
      <c r="J23" s="13">
        <v>44044</v>
      </c>
      <c r="K23" s="13">
        <v>44196</v>
      </c>
      <c r="L23" s="14">
        <f t="shared" si="0"/>
        <v>153</v>
      </c>
      <c r="M23" s="15">
        <v>0.02</v>
      </c>
      <c r="N23" s="16">
        <f t="shared" si="1"/>
        <v>2.5081967213114758</v>
      </c>
      <c r="O23" s="19">
        <v>6.69</v>
      </c>
    </row>
    <row r="24" spans="1:15" ht="47.25" customHeight="1" x14ac:dyDescent="0.2">
      <c r="A24" s="18"/>
      <c r="B24" s="11" t="s">
        <v>16</v>
      </c>
      <c r="C24" s="11" t="s">
        <v>51</v>
      </c>
      <c r="D24" s="11" t="s">
        <v>55</v>
      </c>
      <c r="E24" s="11" t="s">
        <v>56</v>
      </c>
      <c r="F24" s="11" t="s">
        <v>58</v>
      </c>
      <c r="G24" s="12">
        <v>500</v>
      </c>
      <c r="H24" s="13">
        <v>43851</v>
      </c>
      <c r="I24" s="13">
        <v>44216</v>
      </c>
      <c r="J24" s="13">
        <v>44044</v>
      </c>
      <c r="K24" s="13">
        <v>44196</v>
      </c>
      <c r="L24" s="14">
        <f t="shared" si="0"/>
        <v>153</v>
      </c>
      <c r="M24" s="15">
        <v>0.02</v>
      </c>
      <c r="N24" s="16">
        <f t="shared" si="1"/>
        <v>4.1803278688524586</v>
      </c>
      <c r="O24" s="19"/>
    </row>
    <row r="25" spans="1:15" ht="47.25" customHeight="1" x14ac:dyDescent="0.2">
      <c r="A25" s="11">
        <f>COUNTA($A$2:A24)</f>
        <v>12</v>
      </c>
      <c r="B25" s="11" t="s">
        <v>16</v>
      </c>
      <c r="C25" s="11" t="s">
        <v>51</v>
      </c>
      <c r="D25" s="11" t="s">
        <v>59</v>
      </c>
      <c r="E25" s="11" t="s">
        <v>60</v>
      </c>
      <c r="F25" s="11" t="s">
        <v>61</v>
      </c>
      <c r="G25" s="12">
        <v>100</v>
      </c>
      <c r="H25" s="13">
        <v>44054</v>
      </c>
      <c r="I25" s="13">
        <v>44418</v>
      </c>
      <c r="J25" s="13">
        <v>44054</v>
      </c>
      <c r="K25" s="13">
        <v>44196</v>
      </c>
      <c r="L25" s="14">
        <f t="shared" si="0"/>
        <v>143</v>
      </c>
      <c r="M25" s="15">
        <v>0.02</v>
      </c>
      <c r="N25" s="16">
        <f t="shared" si="1"/>
        <v>0.78142076502732238</v>
      </c>
      <c r="O25" s="17">
        <v>0.78</v>
      </c>
    </row>
    <row r="26" spans="1:15" ht="47.25" customHeight="1" x14ac:dyDescent="0.2">
      <c r="A26" s="18">
        <f>COUNTA($A$2:A25)</f>
        <v>13</v>
      </c>
      <c r="B26" s="11" t="s">
        <v>16</v>
      </c>
      <c r="C26" s="11" t="s">
        <v>51</v>
      </c>
      <c r="D26" s="11" t="s">
        <v>62</v>
      </c>
      <c r="E26" s="11" t="s">
        <v>63</v>
      </c>
      <c r="F26" s="11" t="s">
        <v>64</v>
      </c>
      <c r="G26" s="12">
        <v>40</v>
      </c>
      <c r="H26" s="13">
        <v>43990</v>
      </c>
      <c r="I26" s="13">
        <v>44354</v>
      </c>
      <c r="J26" s="13">
        <v>43990</v>
      </c>
      <c r="K26" s="13">
        <v>44196</v>
      </c>
      <c r="L26" s="14">
        <f t="shared" si="0"/>
        <v>207</v>
      </c>
      <c r="M26" s="15">
        <v>0.02</v>
      </c>
      <c r="N26" s="16">
        <f t="shared" si="1"/>
        <v>0.4524590163934426</v>
      </c>
      <c r="O26" s="19">
        <v>3.89</v>
      </c>
    </row>
    <row r="27" spans="1:15" ht="47.25" customHeight="1" x14ac:dyDescent="0.2">
      <c r="A27" s="18"/>
      <c r="B27" s="11" t="s">
        <v>16</v>
      </c>
      <c r="C27" s="11" t="s">
        <v>51</v>
      </c>
      <c r="D27" s="11" t="s">
        <v>62</v>
      </c>
      <c r="E27" s="11" t="s">
        <v>63</v>
      </c>
      <c r="F27" s="11" t="s">
        <v>64</v>
      </c>
      <c r="G27" s="12">
        <v>200</v>
      </c>
      <c r="H27" s="13">
        <v>43909</v>
      </c>
      <c r="I27" s="13">
        <v>44270</v>
      </c>
      <c r="J27" s="13">
        <v>43909</v>
      </c>
      <c r="K27" s="13">
        <v>44196</v>
      </c>
      <c r="L27" s="14">
        <f t="shared" si="0"/>
        <v>288</v>
      </c>
      <c r="M27" s="15">
        <v>0.02</v>
      </c>
      <c r="N27" s="16">
        <f t="shared" si="1"/>
        <v>3.1475409836065573</v>
      </c>
      <c r="O27" s="19"/>
    </row>
    <row r="28" spans="1:15" ht="47.25" customHeight="1" x14ac:dyDescent="0.2">
      <c r="A28" s="18"/>
      <c r="B28" s="11" t="s">
        <v>16</v>
      </c>
      <c r="C28" s="11" t="s">
        <v>51</v>
      </c>
      <c r="D28" s="11" t="s">
        <v>62</v>
      </c>
      <c r="E28" s="11" t="s">
        <v>63</v>
      </c>
      <c r="F28" s="11" t="s">
        <v>57</v>
      </c>
      <c r="G28" s="12">
        <v>30</v>
      </c>
      <c r="H28" s="13">
        <v>43844</v>
      </c>
      <c r="I28" s="13">
        <v>44209</v>
      </c>
      <c r="J28" s="13"/>
      <c r="K28" s="13"/>
      <c r="L28" s="14">
        <v>0</v>
      </c>
      <c r="M28" s="15">
        <v>0.02</v>
      </c>
      <c r="N28" s="16">
        <f t="shared" si="1"/>
        <v>0</v>
      </c>
      <c r="O28" s="19"/>
    </row>
    <row r="29" spans="1:15" ht="47.25" customHeight="1" x14ac:dyDescent="0.2">
      <c r="A29" s="18"/>
      <c r="B29" s="11" t="s">
        <v>16</v>
      </c>
      <c r="C29" s="11" t="s">
        <v>51</v>
      </c>
      <c r="D29" s="11" t="s">
        <v>62</v>
      </c>
      <c r="E29" s="11" t="s">
        <v>63</v>
      </c>
      <c r="F29" s="11" t="s">
        <v>57</v>
      </c>
      <c r="G29" s="12">
        <v>15</v>
      </c>
      <c r="H29" s="13">
        <v>43844</v>
      </c>
      <c r="I29" s="13">
        <v>44209</v>
      </c>
      <c r="J29" s="13">
        <v>43844</v>
      </c>
      <c r="K29" s="13">
        <v>44196</v>
      </c>
      <c r="L29" s="14">
        <f t="shared" ref="L29:L35" si="2">K29-J29+1</f>
        <v>353</v>
      </c>
      <c r="M29" s="15">
        <v>0.02</v>
      </c>
      <c r="N29" s="16">
        <f t="shared" si="1"/>
        <v>0.28934426229508198</v>
      </c>
      <c r="O29" s="19"/>
    </row>
    <row r="30" spans="1:15" ht="47.25" customHeight="1" x14ac:dyDescent="0.2">
      <c r="A30" s="18">
        <f>COUNTA($A$2:A29)</f>
        <v>14</v>
      </c>
      <c r="B30" s="11" t="s">
        <v>16</v>
      </c>
      <c r="C30" s="11" t="s">
        <v>51</v>
      </c>
      <c r="D30" s="11" t="s">
        <v>59</v>
      </c>
      <c r="E30" s="11" t="s">
        <v>65</v>
      </c>
      <c r="F30" s="11" t="s">
        <v>66</v>
      </c>
      <c r="G30" s="12">
        <v>30</v>
      </c>
      <c r="H30" s="13">
        <v>43958</v>
      </c>
      <c r="I30" s="13">
        <v>44322</v>
      </c>
      <c r="J30" s="13">
        <v>43958</v>
      </c>
      <c r="K30" s="13">
        <v>44196</v>
      </c>
      <c r="L30" s="14">
        <f t="shared" si="2"/>
        <v>239</v>
      </c>
      <c r="M30" s="15">
        <v>0.02</v>
      </c>
      <c r="N30" s="16">
        <f t="shared" si="1"/>
        <v>0.3918032786885246</v>
      </c>
      <c r="O30" s="19">
        <v>1.68</v>
      </c>
    </row>
    <row r="31" spans="1:15" ht="47.25" customHeight="1" x14ac:dyDescent="0.2">
      <c r="A31" s="18"/>
      <c r="B31" s="11" t="s">
        <v>16</v>
      </c>
      <c r="C31" s="11" t="s">
        <v>51</v>
      </c>
      <c r="D31" s="11" t="s">
        <v>59</v>
      </c>
      <c r="E31" s="11" t="s">
        <v>65</v>
      </c>
      <c r="F31" s="11" t="s">
        <v>57</v>
      </c>
      <c r="G31" s="12">
        <v>29</v>
      </c>
      <c r="H31" s="13">
        <v>43346</v>
      </c>
      <c r="I31" s="13">
        <v>44076</v>
      </c>
      <c r="J31" s="13">
        <v>43831</v>
      </c>
      <c r="K31" s="13">
        <v>44091</v>
      </c>
      <c r="L31" s="14">
        <f t="shared" si="2"/>
        <v>261</v>
      </c>
      <c r="M31" s="15">
        <v>0.02</v>
      </c>
      <c r="N31" s="16">
        <f t="shared" si="1"/>
        <v>0.41360655737704916</v>
      </c>
      <c r="O31" s="19"/>
    </row>
    <row r="32" spans="1:15" ht="47.25" customHeight="1" x14ac:dyDescent="0.2">
      <c r="A32" s="18"/>
      <c r="B32" s="11" t="s">
        <v>16</v>
      </c>
      <c r="C32" s="11" t="s">
        <v>51</v>
      </c>
      <c r="D32" s="11" t="s">
        <v>59</v>
      </c>
      <c r="E32" s="11" t="s">
        <v>65</v>
      </c>
      <c r="F32" s="11" t="s">
        <v>67</v>
      </c>
      <c r="G32" s="12">
        <v>40</v>
      </c>
      <c r="H32" s="13">
        <v>43565</v>
      </c>
      <c r="I32" s="13">
        <v>43931</v>
      </c>
      <c r="J32" s="13">
        <v>43831</v>
      </c>
      <c r="K32" s="13">
        <v>43931</v>
      </c>
      <c r="L32" s="14">
        <f t="shared" si="2"/>
        <v>101</v>
      </c>
      <c r="M32" s="15">
        <v>0.02</v>
      </c>
      <c r="N32" s="16">
        <f t="shared" si="1"/>
        <v>0.22076502732240438</v>
      </c>
      <c r="O32" s="19"/>
    </row>
    <row r="33" spans="1:15" ht="47.25" customHeight="1" x14ac:dyDescent="0.2">
      <c r="A33" s="18"/>
      <c r="B33" s="11" t="s">
        <v>16</v>
      </c>
      <c r="C33" s="11" t="s">
        <v>51</v>
      </c>
      <c r="D33" s="11" t="s">
        <v>59</v>
      </c>
      <c r="E33" s="11" t="s">
        <v>65</v>
      </c>
      <c r="F33" s="11" t="s">
        <v>67</v>
      </c>
      <c r="G33" s="12">
        <v>40</v>
      </c>
      <c r="H33" s="13">
        <v>44081</v>
      </c>
      <c r="I33" s="13">
        <v>44262</v>
      </c>
      <c r="J33" s="13">
        <v>44081</v>
      </c>
      <c r="K33" s="13">
        <v>44196</v>
      </c>
      <c r="L33" s="14">
        <f t="shared" si="2"/>
        <v>116</v>
      </c>
      <c r="M33" s="15">
        <v>0.02</v>
      </c>
      <c r="N33" s="16">
        <f t="shared" si="1"/>
        <v>0.253551912568306</v>
      </c>
      <c r="O33" s="19"/>
    </row>
    <row r="34" spans="1:15" ht="47.25" customHeight="1" x14ac:dyDescent="0.2">
      <c r="A34" s="18"/>
      <c r="B34" s="11" t="s">
        <v>16</v>
      </c>
      <c r="C34" s="11" t="s">
        <v>51</v>
      </c>
      <c r="D34" s="11" t="s">
        <v>59</v>
      </c>
      <c r="E34" s="11" t="s">
        <v>65</v>
      </c>
      <c r="F34" s="11" t="s">
        <v>32</v>
      </c>
      <c r="G34" s="12">
        <v>30</v>
      </c>
      <c r="H34" s="13">
        <v>43950</v>
      </c>
      <c r="I34" s="13">
        <v>44315</v>
      </c>
      <c r="J34" s="13">
        <v>43950</v>
      </c>
      <c r="K34" s="13">
        <v>44196</v>
      </c>
      <c r="L34" s="14">
        <f t="shared" si="2"/>
        <v>247</v>
      </c>
      <c r="M34" s="15">
        <v>0.02</v>
      </c>
      <c r="N34" s="16">
        <f t="shared" si="1"/>
        <v>0.40491803278688526</v>
      </c>
      <c r="O34" s="19"/>
    </row>
    <row r="35" spans="1:15" ht="47.25" customHeight="1" x14ac:dyDescent="0.2">
      <c r="A35" s="11">
        <f>COUNTA($A$2:A34)</f>
        <v>15</v>
      </c>
      <c r="B35" s="11" t="s">
        <v>16</v>
      </c>
      <c r="C35" s="11" t="s">
        <v>68</v>
      </c>
      <c r="D35" s="11" t="s">
        <v>69</v>
      </c>
      <c r="E35" s="11" t="s">
        <v>70</v>
      </c>
      <c r="F35" s="11" t="s">
        <v>71</v>
      </c>
      <c r="G35" s="12">
        <v>4000</v>
      </c>
      <c r="H35" s="13">
        <v>43404</v>
      </c>
      <c r="I35" s="13">
        <v>45230</v>
      </c>
      <c r="J35" s="13">
        <v>44044</v>
      </c>
      <c r="K35" s="13">
        <v>44196</v>
      </c>
      <c r="L35" s="14">
        <f t="shared" si="2"/>
        <v>153</v>
      </c>
      <c r="M35" s="15">
        <v>0.02</v>
      </c>
      <c r="N35" s="16">
        <f t="shared" si="1"/>
        <v>33.442622950819668</v>
      </c>
      <c r="O35" s="17">
        <v>33.44</v>
      </c>
    </row>
    <row r="36" spans="1:15" x14ac:dyDescent="0.2">
      <c r="A36" s="20" t="s">
        <v>72</v>
      </c>
      <c r="B36" s="20"/>
      <c r="C36" s="20"/>
      <c r="D36" s="20"/>
      <c r="E36" s="20"/>
      <c r="F36" s="20"/>
      <c r="G36" s="12">
        <f>SUM(G3:G35)</f>
        <v>9075</v>
      </c>
      <c r="H36" s="21"/>
      <c r="I36" s="21"/>
      <c r="J36" s="11"/>
      <c r="K36" s="11"/>
      <c r="L36" s="14"/>
      <c r="M36" s="15"/>
      <c r="N36" s="22">
        <f>SUM(N3:N35)</f>
        <v>72.840710382513663</v>
      </c>
      <c r="O36" s="17">
        <f>SUM(O3:O35)</f>
        <v>72.84</v>
      </c>
    </row>
  </sheetData>
  <mergeCells count="22">
    <mergeCell ref="A30:A34"/>
    <mergeCell ref="O30:O34"/>
    <mergeCell ref="A36:F36"/>
    <mergeCell ref="A21:A22"/>
    <mergeCell ref="O21:O22"/>
    <mergeCell ref="A23:A24"/>
    <mergeCell ref="O23:O24"/>
    <mergeCell ref="A26:A29"/>
    <mergeCell ref="O26:O29"/>
    <mergeCell ref="A14:A16"/>
    <mergeCell ref="O14:O16"/>
    <mergeCell ref="A17:A18"/>
    <mergeCell ref="O17:O18"/>
    <mergeCell ref="A19:A20"/>
    <mergeCell ref="O19:O20"/>
    <mergeCell ref="A1:O1"/>
    <mergeCell ref="A5:A6"/>
    <mergeCell ref="O5:O6"/>
    <mergeCell ref="A7:A10"/>
    <mergeCell ref="O7:O10"/>
    <mergeCell ref="A11:A12"/>
    <mergeCell ref="O11:O12"/>
  </mergeCells>
  <phoneticPr fontId="2" type="noConversion"/>
  <pageMargins left="0.31496062992125984" right="0.31496062992125984" top="0.15748031496062992" bottom="0.15748031496062992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葛万诚</dc:creator>
  <cp:lastModifiedBy>葛万诚</cp:lastModifiedBy>
  <dcterms:created xsi:type="dcterms:W3CDTF">2021-10-11T00:37:04Z</dcterms:created>
  <dcterms:modified xsi:type="dcterms:W3CDTF">2021-10-11T00:37:50Z</dcterms:modified>
</cp:coreProperties>
</file>